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rte\Desktop\"/>
    </mc:Choice>
  </mc:AlternateContent>
  <bookViews>
    <workbookView xWindow="0" yWindow="0" windowWidth="20490" windowHeight="7530" activeTab="1"/>
  </bookViews>
  <sheets>
    <sheet name="TABELA BOCHA 48" sheetId="3" r:id="rId1"/>
    <sheet name="CLASSIFICAÇÃO" sheetId="4" r:id="rId2"/>
  </sheets>
  <calcPr calcId="162913"/>
</workbook>
</file>

<file path=xl/calcChain.xml><?xml version="1.0" encoding="utf-8"?>
<calcChain xmlns="http://schemas.openxmlformats.org/spreadsheetml/2006/main">
  <c r="C6" i="4" l="1"/>
  <c r="C9" i="4"/>
  <c r="C8" i="4"/>
  <c r="C5" i="4"/>
  <c r="C7" i="4"/>
  <c r="C10" i="4"/>
  <c r="C3" i="4"/>
  <c r="C4" i="4"/>
  <c r="J31" i="4" l="1"/>
  <c r="I31" i="4"/>
  <c r="J29" i="4"/>
  <c r="I29" i="4"/>
  <c r="J32" i="4" l="1"/>
  <c r="I32" i="4"/>
  <c r="I30" i="4"/>
  <c r="J30" i="4"/>
  <c r="J28" i="4"/>
  <c r="I28" i="4"/>
  <c r="J27" i="4"/>
  <c r="I27" i="4"/>
  <c r="J26" i="4"/>
  <c r="I26" i="4"/>
  <c r="J25" i="4"/>
  <c r="I25" i="4"/>
  <c r="K32" i="4" l="1"/>
  <c r="K31" i="4"/>
  <c r="K30" i="4"/>
  <c r="K29" i="4"/>
  <c r="K28" i="4"/>
  <c r="K27" i="4"/>
  <c r="K26" i="4"/>
  <c r="K25" i="4"/>
  <c r="K8" i="4"/>
  <c r="K9" i="4"/>
  <c r="K5" i="4"/>
  <c r="K7" i="4"/>
  <c r="K6" i="4"/>
  <c r="K10" i="4"/>
  <c r="K3" i="4"/>
  <c r="K4" i="4"/>
  <c r="H8" i="4" l="1"/>
  <c r="H9" i="4"/>
  <c r="H5" i="4"/>
  <c r="H7" i="4"/>
  <c r="H6" i="4"/>
  <c r="H10" i="4"/>
  <c r="H3" i="4"/>
  <c r="H4" i="4"/>
  <c r="G3" i="4" l="1"/>
  <c r="G10" i="4"/>
  <c r="G8" i="4"/>
  <c r="G7" i="4"/>
  <c r="G4" i="4"/>
  <c r="G9" i="4"/>
  <c r="G5" i="4"/>
  <c r="G6" i="4"/>
  <c r="G46" i="3" l="1"/>
  <c r="C84" i="3" s="1"/>
  <c r="G45" i="3"/>
  <c r="C83" i="3" s="1"/>
  <c r="G44" i="3"/>
  <c r="C82" i="3" s="1"/>
  <c r="G43" i="3"/>
  <c r="C81" i="3" s="1"/>
  <c r="C46" i="3"/>
  <c r="G84" i="3" s="1"/>
  <c r="C45" i="3"/>
  <c r="G83" i="3" s="1"/>
  <c r="C44" i="3"/>
  <c r="G82" i="3" s="1"/>
  <c r="C43" i="3"/>
  <c r="G81" i="3" s="1"/>
  <c r="G41" i="3"/>
  <c r="C79" i="3" s="1"/>
  <c r="G40" i="3"/>
  <c r="C78" i="3" s="1"/>
  <c r="G39" i="3"/>
  <c r="C77" i="3" s="1"/>
  <c r="G38" i="3"/>
  <c r="C76" i="3" s="1"/>
  <c r="C41" i="3"/>
  <c r="G79" i="3" s="1"/>
  <c r="C40" i="3"/>
  <c r="B40" i="3" s="1"/>
  <c r="C39" i="3"/>
  <c r="B39" i="3" s="1"/>
  <c r="C38" i="3"/>
  <c r="G76" i="3" s="1"/>
  <c r="G36" i="3"/>
  <c r="C36" i="3"/>
  <c r="B36" i="3" s="1"/>
  <c r="G35" i="3"/>
  <c r="C35" i="3"/>
  <c r="B35" i="3" s="1"/>
  <c r="G34" i="3"/>
  <c r="C34" i="3"/>
  <c r="B34" i="3" s="1"/>
  <c r="G33" i="3"/>
  <c r="C71" i="3" s="1"/>
  <c r="C33" i="3"/>
  <c r="B33" i="3" s="1"/>
  <c r="G31" i="3"/>
  <c r="C69" i="3" s="1"/>
  <c r="C31" i="3"/>
  <c r="G69" i="3" s="1"/>
  <c r="G30" i="3"/>
  <c r="C68" i="3" s="1"/>
  <c r="C30" i="3"/>
  <c r="G29" i="3"/>
  <c r="C67" i="3" s="1"/>
  <c r="C29" i="3"/>
  <c r="G67" i="3" s="1"/>
  <c r="G28" i="3"/>
  <c r="C28" i="3"/>
  <c r="G66" i="3" s="1"/>
  <c r="G26" i="3"/>
  <c r="C64" i="3" s="1"/>
  <c r="C26" i="3"/>
  <c r="G64" i="3" s="1"/>
  <c r="G25" i="3"/>
  <c r="C63" i="3" s="1"/>
  <c r="C25" i="3"/>
  <c r="G63" i="3" s="1"/>
  <c r="G24" i="3"/>
  <c r="C62" i="3" s="1"/>
  <c r="C24" i="3"/>
  <c r="G62" i="3" s="1"/>
  <c r="G23" i="3"/>
  <c r="C61" i="3" s="1"/>
  <c r="C23" i="3"/>
  <c r="G61" i="3" s="1"/>
  <c r="G21" i="3"/>
  <c r="C59" i="3" s="1"/>
  <c r="C21" i="3"/>
  <c r="B21" i="3" s="1"/>
  <c r="G20" i="3"/>
  <c r="C58" i="3" s="1"/>
  <c r="C20" i="3"/>
  <c r="B20" i="3" s="1"/>
  <c r="G19" i="3"/>
  <c r="C57" i="3" s="1"/>
  <c r="C19" i="3"/>
  <c r="B19" i="3" s="1"/>
  <c r="G18" i="3"/>
  <c r="C56" i="3" s="1"/>
  <c r="C18" i="3"/>
  <c r="G56" i="3" s="1"/>
  <c r="G16" i="3"/>
  <c r="C54" i="3" s="1"/>
  <c r="C16" i="3"/>
  <c r="G54" i="3" s="1"/>
  <c r="G15" i="3"/>
  <c r="C53" i="3" s="1"/>
  <c r="C15" i="3"/>
  <c r="G53" i="3" s="1"/>
  <c r="G14" i="3"/>
  <c r="C52" i="3" s="1"/>
  <c r="C14" i="3"/>
  <c r="G52" i="3" s="1"/>
  <c r="G13" i="3"/>
  <c r="C51" i="3" s="1"/>
  <c r="C13" i="3"/>
  <c r="G51" i="3" s="1"/>
  <c r="B46" i="3"/>
  <c r="B41" i="3"/>
  <c r="B18" i="3"/>
  <c r="B38" i="3" l="1"/>
  <c r="B23" i="3"/>
  <c r="B43" i="3"/>
  <c r="B25" i="3"/>
  <c r="B45" i="3"/>
  <c r="G78" i="3"/>
  <c r="G74" i="3"/>
  <c r="B26" i="3"/>
  <c r="B44" i="3"/>
  <c r="C66" i="3"/>
  <c r="G71" i="3"/>
  <c r="G77" i="3"/>
  <c r="G73" i="3"/>
  <c r="G68" i="3"/>
  <c r="G72" i="3"/>
  <c r="G59" i="3"/>
  <c r="C74" i="3"/>
  <c r="B74" i="3" s="1"/>
  <c r="G57" i="3"/>
  <c r="C72" i="3"/>
  <c r="B72" i="3" s="1"/>
  <c r="G58" i="3"/>
  <c r="B24" i="3"/>
  <c r="C73" i="3"/>
  <c r="B73" i="3" s="1"/>
  <c r="B84" i="3"/>
  <c r="B83" i="3"/>
  <c r="B82" i="3"/>
  <c r="B81" i="3"/>
  <c r="B79" i="3"/>
  <c r="B78" i="3"/>
  <c r="B77" i="3"/>
  <c r="B76" i="3"/>
  <c r="B71" i="3"/>
  <c r="B69" i="3"/>
  <c r="B68" i="3"/>
  <c r="B67" i="3"/>
  <c r="B66" i="3"/>
  <c r="B64" i="3"/>
  <c r="B63" i="3"/>
  <c r="B62" i="3"/>
  <c r="B61" i="3"/>
  <c r="B59" i="3"/>
  <c r="B58" i="3"/>
  <c r="B57" i="3"/>
  <c r="B56" i="3"/>
  <c r="B54" i="3"/>
  <c r="B53" i="3"/>
  <c r="B52" i="3"/>
  <c r="B51" i="3"/>
  <c r="B31" i="3"/>
  <c r="B30" i="3"/>
  <c r="B29" i="3"/>
  <c r="B28" i="3"/>
  <c r="B14" i="3"/>
  <c r="B15" i="3"/>
  <c r="B16" i="3"/>
  <c r="B13" i="3"/>
</calcChain>
</file>

<file path=xl/sharedStrings.xml><?xml version="1.0" encoding="utf-8"?>
<sst xmlns="http://schemas.openxmlformats.org/spreadsheetml/2006/main" count="158" uniqueCount="39">
  <si>
    <t>X</t>
  </si>
  <si>
    <t>Tabela de Jogos</t>
  </si>
  <si>
    <t>Returno</t>
  </si>
  <si>
    <t>J</t>
  </si>
  <si>
    <t>Local</t>
  </si>
  <si>
    <t>V</t>
  </si>
  <si>
    <t>E</t>
  </si>
  <si>
    <t>D</t>
  </si>
  <si>
    <t>PG</t>
  </si>
  <si>
    <t>PP</t>
  </si>
  <si>
    <t>S</t>
  </si>
  <si>
    <t>EQUIPES</t>
  </si>
  <si>
    <t>PC</t>
  </si>
  <si>
    <t>CLASSIFICAÇÃO FINAL</t>
  </si>
  <si>
    <t>CLASSIFICAÇÃO RETURNO</t>
  </si>
  <si>
    <t>CLASSIFICAÇÃO TURNO</t>
  </si>
  <si>
    <t>Campeonato Municipal de Bocha 2018</t>
  </si>
  <si>
    <t>PORTICOS BAR</t>
  </si>
  <si>
    <t>TRANSPORTES SANTOS</t>
  </si>
  <si>
    <t>BAR DO LAURI A</t>
  </si>
  <si>
    <t>BAR DO LAURI BOHN</t>
  </si>
  <si>
    <t>CAMPING SCHUH</t>
  </si>
  <si>
    <t>CAMPING LAUXEN</t>
  </si>
  <si>
    <t>PIAS DA SAN KHALOS</t>
  </si>
  <si>
    <t>PIAS DA SAN KHALOS B</t>
  </si>
  <si>
    <t>1ª RODADA DIA 03/03/2018 INICIO 14:15 HORAS</t>
  </si>
  <si>
    <t>2ª RODADA 10/03/2018 INICIO 14:15 HORAS</t>
  </si>
  <si>
    <t>3ª RODADA 17/03/2018 INICIO 14:15 HORAS</t>
  </si>
  <si>
    <t>4ª RODADA 24/03/2018 INICIO 14:15 HORAS</t>
  </si>
  <si>
    <t>5ª RODADA 31/03/2018 INICIO 14:15 HORAS</t>
  </si>
  <si>
    <t>6ª RODADA 07/04/2018 INICIO 14:15 HORAS</t>
  </si>
  <si>
    <t>7ª RODADA 14/04/2018 INICIO 14:15 HORAS</t>
  </si>
  <si>
    <t>8ª RODADA 21/04/2018 INICIO 14:15 HORAS</t>
  </si>
  <si>
    <t>9ª RODADA 28/04/2018 INICIO 14:15 HORAS</t>
  </si>
  <si>
    <t>10ª RODADA 05/05/2018 INICIO 14:15 HORAS</t>
  </si>
  <si>
    <t>11ª RODADA 12/05/2018 INICIO 14:15 HORAS</t>
  </si>
  <si>
    <t>12ª RODADA 19/05/2018 INICIO 14:15 HORAS</t>
  </si>
  <si>
    <t>13ª RODADA 26/05/2018 INICIO 14:15 HORAS</t>
  </si>
  <si>
    <t>14ª RODADA 02/06/2017 INICIO 14:15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</si>
</sst>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19" zoomScale="110" zoomScaleNormal="110" workbookViewId="0">
      <selection activeCell="B27" sqref="B27:G36"/>
    </sheetView>
  </sheetViews>
  <sheetFormatPr defaultRowHeight="15" x14ac:dyDescent="0.25"/>
  <cols>
    <col min="1" max="1" width="3.5703125" style="11" bestFit="1" customWidth="1"/>
    <col min="2" max="2" width="29.5703125" style="11" bestFit="1" customWidth="1"/>
    <col min="3" max="3" width="28.5703125" style="19" bestFit="1" customWidth="1"/>
    <col min="4" max="4" width="10.7109375" style="2" customWidth="1"/>
    <col min="5" max="5" width="2.7109375" style="14" bestFit="1" customWidth="1"/>
    <col min="6" max="6" width="10.7109375" style="11" customWidth="1"/>
    <col min="7" max="7" width="28.5703125" style="19" bestFit="1" customWidth="1"/>
    <col min="9" max="9" width="11.42578125" customWidth="1"/>
    <col min="10" max="10" width="21.5703125" bestFit="1" customWidth="1"/>
  </cols>
  <sheetData>
    <row r="1" spans="1:10" s="1" customFormat="1" x14ac:dyDescent="0.25">
      <c r="A1" s="39" t="s">
        <v>16</v>
      </c>
      <c r="B1" s="39"/>
      <c r="C1" s="39"/>
      <c r="D1" s="39"/>
      <c r="E1" s="39"/>
      <c r="F1" s="39"/>
      <c r="G1" s="39"/>
    </row>
    <row r="2" spans="1:10" s="1" customFormat="1" x14ac:dyDescent="0.25">
      <c r="A2" s="39"/>
      <c r="B2" s="39"/>
      <c r="C2" s="39"/>
      <c r="D2" s="39"/>
      <c r="E2" s="39"/>
      <c r="F2" s="39"/>
      <c r="G2" s="39"/>
    </row>
    <row r="3" spans="1:10" s="1" customFormat="1" ht="10.5" customHeight="1" x14ac:dyDescent="0.3">
      <c r="A3" s="40"/>
      <c r="B3" s="40"/>
      <c r="C3" s="40"/>
      <c r="D3" s="40"/>
      <c r="E3" s="40"/>
      <c r="F3" s="40"/>
      <c r="G3" s="40"/>
    </row>
    <row r="4" spans="1:10" s="1" customFormat="1" ht="15.75" customHeight="1" x14ac:dyDescent="0.3">
      <c r="A4" s="41" t="s">
        <v>1</v>
      </c>
      <c r="B4" s="41"/>
      <c r="C4" s="41"/>
      <c r="D4" s="41"/>
      <c r="E4" s="41"/>
      <c r="F4" s="41"/>
      <c r="G4" s="41"/>
    </row>
    <row r="5" spans="1:10" s="1" customFormat="1" ht="15.75" customHeight="1" x14ac:dyDescent="0.3">
      <c r="A5" s="7"/>
      <c r="B5" s="7"/>
      <c r="C5" s="21"/>
      <c r="D5" s="8"/>
      <c r="E5" s="22"/>
      <c r="F5" s="8"/>
      <c r="G5" s="27"/>
    </row>
    <row r="6" spans="1:10" s="1" customFormat="1" ht="15.75" customHeight="1" x14ac:dyDescent="0.25">
      <c r="A6" s="8">
        <v>1</v>
      </c>
      <c r="B6" s="1" t="s">
        <v>19</v>
      </c>
      <c r="D6" s="23">
        <v>5</v>
      </c>
      <c r="E6" s="1" t="s">
        <v>23</v>
      </c>
    </row>
    <row r="7" spans="1:10" s="1" customFormat="1" ht="15.75" customHeight="1" x14ac:dyDescent="0.25">
      <c r="A7" s="8">
        <v>2</v>
      </c>
      <c r="B7" s="1" t="s">
        <v>20</v>
      </c>
      <c r="D7" s="23">
        <v>6</v>
      </c>
      <c r="E7" s="1" t="s">
        <v>24</v>
      </c>
    </row>
    <row r="8" spans="1:10" s="1" customFormat="1" ht="15.75" customHeight="1" x14ac:dyDescent="0.25">
      <c r="A8" s="8">
        <v>3</v>
      </c>
      <c r="B8" s="1" t="s">
        <v>22</v>
      </c>
      <c r="D8" s="23">
        <v>7</v>
      </c>
      <c r="E8" s="1" t="s">
        <v>17</v>
      </c>
    </row>
    <row r="9" spans="1:10" s="1" customFormat="1" ht="15.75" customHeight="1" x14ac:dyDescent="0.25">
      <c r="A9" s="8">
        <v>4</v>
      </c>
      <c r="B9" s="1" t="s">
        <v>21</v>
      </c>
      <c r="D9" s="23">
        <v>8</v>
      </c>
      <c r="E9" s="1" t="s">
        <v>18</v>
      </c>
    </row>
    <row r="10" spans="1:10" s="1" customFormat="1" ht="15.75" customHeight="1" x14ac:dyDescent="0.3">
      <c r="A10" s="7"/>
      <c r="B10" s="7"/>
      <c r="C10" s="17"/>
      <c r="D10" s="20"/>
      <c r="E10" s="7"/>
      <c r="F10" s="25"/>
      <c r="G10" s="26"/>
    </row>
    <row r="11" spans="1:10" s="1" customFormat="1" ht="15.75" customHeight="1" x14ac:dyDescent="0.25">
      <c r="A11" s="38"/>
      <c r="B11" s="38"/>
      <c r="C11" s="38"/>
      <c r="D11" s="38"/>
      <c r="E11" s="38"/>
      <c r="F11" s="38"/>
      <c r="G11" s="38"/>
    </row>
    <row r="12" spans="1:10" s="1" customFormat="1" ht="15.75" customHeight="1" x14ac:dyDescent="0.25">
      <c r="A12" s="29" t="s">
        <v>3</v>
      </c>
      <c r="B12" s="28" t="s">
        <v>4</v>
      </c>
      <c r="C12" s="45" t="s">
        <v>25</v>
      </c>
      <c r="D12" s="45"/>
      <c r="E12" s="45"/>
      <c r="F12" s="45"/>
      <c r="G12" s="45"/>
    </row>
    <row r="13" spans="1:10" s="1" customFormat="1" ht="15.75" customHeight="1" x14ac:dyDescent="0.25">
      <c r="A13" s="9">
        <v>1</v>
      </c>
      <c r="B13" s="12" t="str">
        <f>C13</f>
        <v>BAR DO LAURI A</v>
      </c>
      <c r="C13" s="30" t="str">
        <f>B6</f>
        <v>BAR DO LAURI A</v>
      </c>
      <c r="D13" s="12">
        <v>1015</v>
      </c>
      <c r="E13" s="12" t="s">
        <v>0</v>
      </c>
      <c r="F13" s="12">
        <v>1000</v>
      </c>
      <c r="G13" s="30" t="str">
        <f>B7</f>
        <v>BAR DO LAURI BOHN</v>
      </c>
    </row>
    <row r="14" spans="1:10" s="1" customFormat="1" ht="15.75" customHeight="1" x14ac:dyDescent="0.25">
      <c r="A14" s="9">
        <v>2</v>
      </c>
      <c r="B14" s="12" t="str">
        <f t="shared" ref="B14:B16" si="0">C14</f>
        <v>CAMPING LAUXEN</v>
      </c>
      <c r="C14" s="30" t="str">
        <f>B8</f>
        <v>CAMPING LAUXEN</v>
      </c>
      <c r="D14" s="12">
        <v>1055</v>
      </c>
      <c r="E14" s="12" t="s">
        <v>0</v>
      </c>
      <c r="F14" s="12">
        <v>1165</v>
      </c>
      <c r="G14" s="30" t="str">
        <f>B9</f>
        <v>CAMPING SCHUH</v>
      </c>
    </row>
    <row r="15" spans="1:10" ht="15.75" customHeight="1" x14ac:dyDescent="0.25">
      <c r="A15" s="9">
        <v>3</v>
      </c>
      <c r="B15" s="12" t="str">
        <f t="shared" si="0"/>
        <v>PIAS DA SAN KHALOS</v>
      </c>
      <c r="C15" s="30" t="str">
        <f>E6</f>
        <v>PIAS DA SAN KHALOS</v>
      </c>
      <c r="D15" s="12">
        <v>1030</v>
      </c>
      <c r="E15" s="12" t="s">
        <v>0</v>
      </c>
      <c r="F15" s="12">
        <v>840</v>
      </c>
      <c r="G15" s="30" t="str">
        <f>E7</f>
        <v>PIAS DA SAN KHALOS B</v>
      </c>
    </row>
    <row r="16" spans="1:10" ht="15.75" customHeight="1" x14ac:dyDescent="0.25">
      <c r="A16" s="9">
        <v>4</v>
      </c>
      <c r="B16" s="12" t="str">
        <f t="shared" si="0"/>
        <v>PORTICOS BAR</v>
      </c>
      <c r="C16" s="30" t="str">
        <f>E8</f>
        <v>PORTICOS BAR</v>
      </c>
      <c r="D16" s="12">
        <v>1105</v>
      </c>
      <c r="E16" s="12" t="s">
        <v>0</v>
      </c>
      <c r="F16" s="12">
        <v>1205</v>
      </c>
      <c r="G16" s="30" t="str">
        <f>E9</f>
        <v>TRANSPORTES SANTOS</v>
      </c>
      <c r="I16" s="1"/>
      <c r="J16" s="1"/>
    </row>
    <row r="17" spans="1:9" ht="15.75" customHeight="1" x14ac:dyDescent="0.25">
      <c r="A17" s="29" t="s">
        <v>3</v>
      </c>
      <c r="B17" s="28" t="s">
        <v>4</v>
      </c>
      <c r="C17" s="46" t="s">
        <v>26</v>
      </c>
      <c r="D17" s="46"/>
      <c r="E17" s="46"/>
      <c r="F17" s="46"/>
      <c r="G17" s="46"/>
    </row>
    <row r="18" spans="1:9" s="1" customFormat="1" ht="15.75" customHeight="1" x14ac:dyDescent="0.25">
      <c r="A18" s="10">
        <v>5</v>
      </c>
      <c r="B18" s="12" t="str">
        <f>C18</f>
        <v>CAMPING LAUXEN</v>
      </c>
      <c r="C18" s="30" t="str">
        <f>B8</f>
        <v>CAMPING LAUXEN</v>
      </c>
      <c r="D18" s="12">
        <v>1080</v>
      </c>
      <c r="E18" s="12" t="s">
        <v>0</v>
      </c>
      <c r="F18" s="12">
        <v>1285</v>
      </c>
      <c r="G18" s="30" t="str">
        <f>B6</f>
        <v>BAR DO LAURI A</v>
      </c>
    </row>
    <row r="19" spans="1:9" ht="15.75" customHeight="1" x14ac:dyDescent="0.25">
      <c r="A19" s="10">
        <v>6</v>
      </c>
      <c r="B19" s="12" t="str">
        <f t="shared" ref="B19:B21" si="1">C19</f>
        <v>PIAS DA SAN KHALOS</v>
      </c>
      <c r="C19" s="30" t="str">
        <f>E6</f>
        <v>PIAS DA SAN KHALOS</v>
      </c>
      <c r="D19" s="12">
        <v>1030</v>
      </c>
      <c r="E19" s="12" t="s">
        <v>0</v>
      </c>
      <c r="F19" s="12">
        <v>965</v>
      </c>
      <c r="G19" s="30" t="str">
        <f>B7</f>
        <v>BAR DO LAURI BOHN</v>
      </c>
    </row>
    <row r="20" spans="1:9" ht="15.75" customHeight="1" x14ac:dyDescent="0.25">
      <c r="A20" s="10">
        <v>7</v>
      </c>
      <c r="B20" s="12" t="str">
        <f t="shared" si="1"/>
        <v>PORTICOS BAR</v>
      </c>
      <c r="C20" s="30" t="str">
        <f>E8</f>
        <v>PORTICOS BAR</v>
      </c>
      <c r="D20" s="12">
        <v>1225</v>
      </c>
      <c r="E20" s="12" t="s">
        <v>0</v>
      </c>
      <c r="F20" s="12">
        <v>1250</v>
      </c>
      <c r="G20" s="30" t="str">
        <f>B9</f>
        <v>CAMPING SCHUH</v>
      </c>
    </row>
    <row r="21" spans="1:9" ht="15.75" customHeight="1" x14ac:dyDescent="0.25">
      <c r="A21" s="10">
        <v>8</v>
      </c>
      <c r="B21" s="12" t="str">
        <f t="shared" si="1"/>
        <v>TRANSPORTES SANTOS</v>
      </c>
      <c r="C21" s="30" t="str">
        <f>E9</f>
        <v>TRANSPORTES SANTOS</v>
      </c>
      <c r="D21" s="12">
        <v>1180</v>
      </c>
      <c r="E21" s="12" t="s">
        <v>0</v>
      </c>
      <c r="F21" s="12">
        <v>920</v>
      </c>
      <c r="G21" s="30" t="str">
        <f>E7</f>
        <v>PIAS DA SAN KHALOS B</v>
      </c>
    </row>
    <row r="22" spans="1:9" s="1" customFormat="1" ht="15.75" customHeight="1" x14ac:dyDescent="0.25">
      <c r="A22" s="29" t="s">
        <v>3</v>
      </c>
      <c r="B22" s="28" t="s">
        <v>4</v>
      </c>
      <c r="C22" s="46" t="s">
        <v>27</v>
      </c>
      <c r="D22" s="46"/>
      <c r="E22" s="46"/>
      <c r="F22" s="46"/>
      <c r="G22" s="46"/>
    </row>
    <row r="23" spans="1:9" s="1" customFormat="1" ht="15.75" customHeight="1" x14ac:dyDescent="0.25">
      <c r="A23" s="10">
        <v>9</v>
      </c>
      <c r="B23" s="12" t="str">
        <f>C23</f>
        <v>BAR DO LAURI A</v>
      </c>
      <c r="C23" s="30" t="str">
        <f>B6</f>
        <v>BAR DO LAURI A</v>
      </c>
      <c r="D23" s="12">
        <v>1070</v>
      </c>
      <c r="E23" s="12" t="s">
        <v>0</v>
      </c>
      <c r="F23" s="12">
        <v>910</v>
      </c>
      <c r="G23" s="30" t="str">
        <f>E6</f>
        <v>PIAS DA SAN KHALOS</v>
      </c>
    </row>
    <row r="24" spans="1:9" ht="15.75" customHeight="1" x14ac:dyDescent="0.25">
      <c r="A24" s="10">
        <v>10</v>
      </c>
      <c r="B24" s="12" t="str">
        <f t="shared" ref="B24:B26" si="2">C24</f>
        <v>PORTICOS BAR</v>
      </c>
      <c r="C24" s="30" t="str">
        <f>E8</f>
        <v>PORTICOS BAR</v>
      </c>
      <c r="D24" s="12">
        <v>1295</v>
      </c>
      <c r="E24" s="12" t="s">
        <v>0</v>
      </c>
      <c r="F24" s="12">
        <v>995</v>
      </c>
      <c r="G24" s="30" t="str">
        <f>B8</f>
        <v>CAMPING LAUXEN</v>
      </c>
    </row>
    <row r="25" spans="1:9" ht="15.75" customHeight="1" x14ac:dyDescent="0.25">
      <c r="A25" s="10">
        <v>11</v>
      </c>
      <c r="B25" s="12" t="str">
        <f t="shared" si="2"/>
        <v>TRANSPORTES SANTOS</v>
      </c>
      <c r="C25" s="30" t="str">
        <f>E9</f>
        <v>TRANSPORTES SANTOS</v>
      </c>
      <c r="D25" s="12">
        <v>1245</v>
      </c>
      <c r="E25" s="12" t="s">
        <v>0</v>
      </c>
      <c r="F25" s="12">
        <v>945</v>
      </c>
      <c r="G25" s="30" t="str">
        <f>B7</f>
        <v>BAR DO LAURI BOHN</v>
      </c>
    </row>
    <row r="26" spans="1:9" ht="15.75" x14ac:dyDescent="0.25">
      <c r="A26" s="10">
        <v>12</v>
      </c>
      <c r="B26" s="12" t="str">
        <f t="shared" si="2"/>
        <v>PIAS DA SAN KHALOS B</v>
      </c>
      <c r="C26" s="30" t="str">
        <f>E7</f>
        <v>PIAS DA SAN KHALOS B</v>
      </c>
      <c r="D26" s="12">
        <v>790</v>
      </c>
      <c r="E26" s="13" t="s">
        <v>0</v>
      </c>
      <c r="F26" s="12">
        <v>1080</v>
      </c>
      <c r="G26" s="30" t="str">
        <f>B9</f>
        <v>CAMPING SCHUH</v>
      </c>
    </row>
    <row r="27" spans="1:9" ht="15.75" customHeight="1" x14ac:dyDescent="0.25">
      <c r="A27" s="29" t="s">
        <v>3</v>
      </c>
      <c r="B27" s="28" t="s">
        <v>4</v>
      </c>
      <c r="C27" s="46" t="s">
        <v>28</v>
      </c>
      <c r="D27" s="46"/>
      <c r="E27" s="46"/>
      <c r="F27" s="46"/>
      <c r="G27" s="46"/>
    </row>
    <row r="28" spans="1:9" ht="15.75" customHeight="1" x14ac:dyDescent="0.25">
      <c r="A28" s="10">
        <v>13</v>
      </c>
      <c r="B28" s="12" t="str">
        <f>C28</f>
        <v>PORTICOS BAR</v>
      </c>
      <c r="C28" s="30" t="str">
        <f>E8</f>
        <v>PORTICOS BAR</v>
      </c>
      <c r="D28" s="12">
        <v>1130</v>
      </c>
      <c r="E28" s="12" t="s">
        <v>0</v>
      </c>
      <c r="F28" s="12">
        <v>1055</v>
      </c>
      <c r="G28" s="30" t="str">
        <f>B6</f>
        <v>BAR DO LAURI A</v>
      </c>
    </row>
    <row r="29" spans="1:9" ht="15.75" customHeight="1" x14ac:dyDescent="0.25">
      <c r="A29" s="10">
        <v>14</v>
      </c>
      <c r="B29" s="12" t="str">
        <f t="shared" ref="B29:B31" si="3">C29</f>
        <v>TRANSPORTES SANTOS</v>
      </c>
      <c r="C29" s="30" t="str">
        <f>E9</f>
        <v>TRANSPORTES SANTOS</v>
      </c>
      <c r="D29" s="12">
        <v>1125</v>
      </c>
      <c r="E29" s="12" t="s">
        <v>0</v>
      </c>
      <c r="F29" s="12">
        <v>1125</v>
      </c>
      <c r="G29" s="30" t="str">
        <f>E6</f>
        <v>PIAS DA SAN KHALOS</v>
      </c>
    </row>
    <row r="30" spans="1:9" ht="15.75" customHeight="1" x14ac:dyDescent="0.25">
      <c r="A30" s="10">
        <v>15</v>
      </c>
      <c r="B30" s="12" t="str">
        <f t="shared" si="3"/>
        <v>PIAS DA SAN KHALOS B</v>
      </c>
      <c r="C30" s="30" t="str">
        <f>E7</f>
        <v>PIAS DA SAN KHALOS B</v>
      </c>
      <c r="D30" s="12">
        <v>885</v>
      </c>
      <c r="E30" s="12" t="s">
        <v>0</v>
      </c>
      <c r="F30" s="12">
        <v>975</v>
      </c>
      <c r="G30" s="30" t="str">
        <f>B8</f>
        <v>CAMPING LAUXEN</v>
      </c>
    </row>
    <row r="31" spans="1:9" ht="15.75" x14ac:dyDescent="0.25">
      <c r="A31" s="10">
        <v>16</v>
      </c>
      <c r="B31" s="12" t="str">
        <f t="shared" si="3"/>
        <v>CAMPING SCHUH</v>
      </c>
      <c r="C31" s="30" t="str">
        <f>B9</f>
        <v>CAMPING SCHUH</v>
      </c>
      <c r="D31" s="12">
        <v>1205</v>
      </c>
      <c r="E31" s="12" t="s">
        <v>0</v>
      </c>
      <c r="F31" s="12">
        <v>995</v>
      </c>
      <c r="G31" s="30" t="str">
        <f>B7</f>
        <v>BAR DO LAURI BOHN</v>
      </c>
    </row>
    <row r="32" spans="1:9" ht="15.75" customHeight="1" x14ac:dyDescent="0.25">
      <c r="A32" s="29" t="s">
        <v>3</v>
      </c>
      <c r="B32" s="28" t="s">
        <v>4</v>
      </c>
      <c r="C32" s="46" t="s">
        <v>29</v>
      </c>
      <c r="D32" s="46"/>
      <c r="E32" s="46"/>
      <c r="F32" s="46"/>
      <c r="G32" s="46"/>
      <c r="I32" s="1"/>
    </row>
    <row r="33" spans="1:7" ht="15.75" customHeight="1" x14ac:dyDescent="0.25">
      <c r="A33" s="10">
        <v>17</v>
      </c>
      <c r="B33" s="12" t="str">
        <f>C33</f>
        <v>BAR DO LAURI A</v>
      </c>
      <c r="C33" s="30" t="str">
        <f>B6</f>
        <v>BAR DO LAURI A</v>
      </c>
      <c r="D33" s="12"/>
      <c r="E33" s="12" t="s">
        <v>0</v>
      </c>
      <c r="F33" s="12"/>
      <c r="G33" s="30" t="str">
        <f>E9</f>
        <v>TRANSPORTES SANTOS</v>
      </c>
    </row>
    <row r="34" spans="1:7" ht="15.75" customHeight="1" x14ac:dyDescent="0.25">
      <c r="A34" s="10">
        <v>18</v>
      </c>
      <c r="B34" s="12" t="str">
        <f t="shared" ref="B34:B36" si="4">C34</f>
        <v>PIAS DA SAN KHALOS B</v>
      </c>
      <c r="C34" s="30" t="str">
        <f>E7</f>
        <v>PIAS DA SAN KHALOS B</v>
      </c>
      <c r="D34" s="12"/>
      <c r="E34" s="12" t="s">
        <v>0</v>
      </c>
      <c r="F34" s="12"/>
      <c r="G34" s="30" t="str">
        <f>E8</f>
        <v>PORTICOS BAR</v>
      </c>
    </row>
    <row r="35" spans="1:7" ht="15.75" customHeight="1" x14ac:dyDescent="0.25">
      <c r="A35" s="10">
        <v>19</v>
      </c>
      <c r="B35" s="12" t="str">
        <f t="shared" si="4"/>
        <v>CAMPING SCHUH</v>
      </c>
      <c r="C35" s="30" t="str">
        <f>B9</f>
        <v>CAMPING SCHUH</v>
      </c>
      <c r="D35" s="12"/>
      <c r="E35" s="12" t="s">
        <v>0</v>
      </c>
      <c r="F35" s="12"/>
      <c r="G35" s="30" t="str">
        <f>E6</f>
        <v>PIAS DA SAN KHALOS</v>
      </c>
    </row>
    <row r="36" spans="1:7" s="1" customFormat="1" ht="15.75" customHeight="1" x14ac:dyDescent="0.25">
      <c r="A36" s="10">
        <v>20</v>
      </c>
      <c r="B36" s="12" t="str">
        <f t="shared" si="4"/>
        <v>BAR DO LAURI BOHN</v>
      </c>
      <c r="C36" s="30" t="str">
        <f>B7</f>
        <v>BAR DO LAURI BOHN</v>
      </c>
      <c r="D36" s="12"/>
      <c r="E36" s="12" t="s">
        <v>0</v>
      </c>
      <c r="F36" s="12"/>
      <c r="G36" s="30" t="str">
        <f>B8</f>
        <v>CAMPING LAUXEN</v>
      </c>
    </row>
    <row r="37" spans="1:7" s="1" customFormat="1" ht="15.75" customHeight="1" x14ac:dyDescent="0.25">
      <c r="A37" s="29" t="s">
        <v>3</v>
      </c>
      <c r="B37" s="28" t="s">
        <v>4</v>
      </c>
      <c r="C37" s="46" t="s">
        <v>30</v>
      </c>
      <c r="D37" s="46"/>
      <c r="E37" s="46"/>
      <c r="F37" s="46"/>
      <c r="G37" s="46"/>
    </row>
    <row r="38" spans="1:7" ht="15.75" customHeight="1" x14ac:dyDescent="0.25">
      <c r="A38" s="10">
        <v>21</v>
      </c>
      <c r="B38" s="12" t="str">
        <f>C38</f>
        <v>PIAS DA SAN KHALOS B</v>
      </c>
      <c r="C38" s="30" t="str">
        <f>E7</f>
        <v>PIAS DA SAN KHALOS B</v>
      </c>
      <c r="D38" s="12"/>
      <c r="E38" s="12" t="s">
        <v>0</v>
      </c>
      <c r="F38" s="12"/>
      <c r="G38" s="30" t="str">
        <f>B6</f>
        <v>BAR DO LAURI A</v>
      </c>
    </row>
    <row r="39" spans="1:7" s="1" customFormat="1" ht="15.75" customHeight="1" x14ac:dyDescent="0.25">
      <c r="A39" s="10">
        <v>22</v>
      </c>
      <c r="B39" s="12" t="str">
        <f t="shared" ref="B39:B41" si="5">C39</f>
        <v>CAMPING SCHUH</v>
      </c>
      <c r="C39" s="30" t="str">
        <f>B9</f>
        <v>CAMPING SCHUH</v>
      </c>
      <c r="D39" s="12"/>
      <c r="E39" s="12" t="s">
        <v>0</v>
      </c>
      <c r="F39" s="12"/>
      <c r="G39" s="30" t="str">
        <f>E9</f>
        <v>TRANSPORTES SANTOS</v>
      </c>
    </row>
    <row r="40" spans="1:7" ht="15.75" customHeight="1" x14ac:dyDescent="0.25">
      <c r="A40" s="10">
        <v>23</v>
      </c>
      <c r="B40" s="12" t="str">
        <f t="shared" si="5"/>
        <v>BAR DO LAURI BOHN</v>
      </c>
      <c r="C40" s="30" t="str">
        <f>B7</f>
        <v>BAR DO LAURI BOHN</v>
      </c>
      <c r="D40" s="12"/>
      <c r="E40" s="12" t="s">
        <v>0</v>
      </c>
      <c r="F40" s="12"/>
      <c r="G40" s="30" t="str">
        <f>E8</f>
        <v>PORTICOS BAR</v>
      </c>
    </row>
    <row r="41" spans="1:7" ht="15.75" customHeight="1" x14ac:dyDescent="0.25">
      <c r="A41" s="10">
        <v>24</v>
      </c>
      <c r="B41" s="12" t="str">
        <f t="shared" si="5"/>
        <v>CAMPING LAUXEN</v>
      </c>
      <c r="C41" s="30" t="str">
        <f>B8</f>
        <v>CAMPING LAUXEN</v>
      </c>
      <c r="D41" s="12"/>
      <c r="E41" s="12" t="s">
        <v>0</v>
      </c>
      <c r="F41" s="12"/>
      <c r="G41" s="30" t="str">
        <f>E6</f>
        <v>PIAS DA SAN KHALOS</v>
      </c>
    </row>
    <row r="42" spans="1:7" ht="15.75" customHeight="1" x14ac:dyDescent="0.25">
      <c r="A42" s="29" t="s">
        <v>3</v>
      </c>
      <c r="B42" s="28" t="s">
        <v>4</v>
      </c>
      <c r="C42" s="46" t="s">
        <v>31</v>
      </c>
      <c r="D42" s="46"/>
      <c r="E42" s="46"/>
      <c r="F42" s="46"/>
      <c r="G42" s="46"/>
    </row>
    <row r="43" spans="1:7" s="1" customFormat="1" ht="15.75" customHeight="1" x14ac:dyDescent="0.25">
      <c r="A43" s="10">
        <v>25</v>
      </c>
      <c r="B43" s="12" t="str">
        <f>C43</f>
        <v>BAR DO LAURI A</v>
      </c>
      <c r="C43" s="30" t="str">
        <f>B6</f>
        <v>BAR DO LAURI A</v>
      </c>
      <c r="D43" s="12"/>
      <c r="E43" s="12" t="s">
        <v>0</v>
      </c>
      <c r="F43" s="12"/>
      <c r="G43" s="30" t="str">
        <f>B9</f>
        <v>CAMPING SCHUH</v>
      </c>
    </row>
    <row r="44" spans="1:7" s="1" customFormat="1" ht="15.75" customHeight="1" x14ac:dyDescent="0.25">
      <c r="A44" s="10">
        <v>26</v>
      </c>
      <c r="B44" s="12" t="str">
        <f t="shared" ref="B44:B46" si="6">C44</f>
        <v>BAR DO LAURI BOHN</v>
      </c>
      <c r="C44" s="30" t="str">
        <f>B7</f>
        <v>BAR DO LAURI BOHN</v>
      </c>
      <c r="D44" s="12"/>
      <c r="E44" s="12" t="s">
        <v>0</v>
      </c>
      <c r="F44" s="12"/>
      <c r="G44" s="30" t="str">
        <f>E7</f>
        <v>PIAS DA SAN KHALOS B</v>
      </c>
    </row>
    <row r="45" spans="1:7" ht="15.75" customHeight="1" x14ac:dyDescent="0.25">
      <c r="A45" s="10">
        <v>27</v>
      </c>
      <c r="B45" s="12" t="str">
        <f t="shared" si="6"/>
        <v>CAMPING LAUXEN</v>
      </c>
      <c r="C45" s="30" t="str">
        <f>B8</f>
        <v>CAMPING LAUXEN</v>
      </c>
      <c r="D45" s="12"/>
      <c r="E45" s="12" t="s">
        <v>0</v>
      </c>
      <c r="F45" s="12"/>
      <c r="G45" s="30" t="str">
        <f>E9</f>
        <v>TRANSPORTES SANTOS</v>
      </c>
    </row>
    <row r="46" spans="1:7" s="1" customFormat="1" ht="15.75" customHeight="1" x14ac:dyDescent="0.25">
      <c r="A46" s="10">
        <v>28</v>
      </c>
      <c r="B46" s="12" t="str">
        <f t="shared" si="6"/>
        <v>PIAS DA SAN KHALOS</v>
      </c>
      <c r="C46" s="30" t="str">
        <f>E6</f>
        <v>PIAS DA SAN KHALOS</v>
      </c>
      <c r="D46" s="12"/>
      <c r="E46" s="12" t="s">
        <v>0</v>
      </c>
      <c r="F46" s="12"/>
      <c r="G46" s="30" t="str">
        <f>E8</f>
        <v>PORTICOS BAR</v>
      </c>
    </row>
    <row r="47" spans="1:7" s="1" customFormat="1" ht="15.75" customHeight="1" x14ac:dyDescent="0.25">
      <c r="A47" s="15"/>
      <c r="B47" s="16"/>
      <c r="C47" s="18"/>
      <c r="D47" s="5"/>
      <c r="E47" s="16"/>
      <c r="F47" s="16"/>
      <c r="G47" s="18"/>
    </row>
    <row r="48" spans="1:7" s="1" customFormat="1" ht="15.75" customHeight="1" x14ac:dyDescent="0.25">
      <c r="A48" s="47" t="s">
        <v>2</v>
      </c>
      <c r="B48" s="47"/>
      <c r="C48" s="47"/>
      <c r="D48" s="47"/>
      <c r="E48" s="47"/>
      <c r="F48" s="47"/>
      <c r="G48" s="47"/>
    </row>
    <row r="49" spans="1:7" s="4" customFormat="1" ht="15.75" x14ac:dyDescent="0.25">
      <c r="A49" s="15"/>
      <c r="B49" s="16"/>
      <c r="C49" s="18"/>
      <c r="D49" s="5"/>
      <c r="E49" s="16"/>
      <c r="F49" s="16"/>
      <c r="G49" s="18"/>
    </row>
    <row r="50" spans="1:7" ht="15.75" x14ac:dyDescent="0.25">
      <c r="A50" s="29" t="s">
        <v>3</v>
      </c>
      <c r="B50" s="28" t="s">
        <v>4</v>
      </c>
      <c r="C50" s="42" t="s">
        <v>32</v>
      </c>
      <c r="D50" s="43"/>
      <c r="E50" s="43"/>
      <c r="F50" s="43"/>
      <c r="G50" s="44"/>
    </row>
    <row r="51" spans="1:7" ht="15.75" x14ac:dyDescent="0.25">
      <c r="A51" s="10">
        <v>29</v>
      </c>
      <c r="B51" s="12" t="str">
        <f>C51</f>
        <v>BAR DO LAURI BOHN</v>
      </c>
      <c r="C51" s="30" t="str">
        <f t="shared" ref="C51:C54" si="7">G13</f>
        <v>BAR DO LAURI BOHN</v>
      </c>
      <c r="D51" s="3"/>
      <c r="E51" s="12" t="s">
        <v>0</v>
      </c>
      <c r="F51" s="12"/>
      <c r="G51" s="30" t="str">
        <f t="shared" ref="G51:G54" si="8">C13</f>
        <v>BAR DO LAURI A</v>
      </c>
    </row>
    <row r="52" spans="1:7" ht="15.75" x14ac:dyDescent="0.25">
      <c r="A52" s="10">
        <v>30</v>
      </c>
      <c r="B52" s="12" t="str">
        <f t="shared" ref="B52:B54" si="9">C52</f>
        <v>CAMPING SCHUH</v>
      </c>
      <c r="C52" s="30" t="str">
        <f t="shared" si="7"/>
        <v>CAMPING SCHUH</v>
      </c>
      <c r="D52" s="3"/>
      <c r="E52" s="12" t="s">
        <v>0</v>
      </c>
      <c r="F52" s="12"/>
      <c r="G52" s="30" t="str">
        <f t="shared" si="8"/>
        <v>CAMPING LAUXEN</v>
      </c>
    </row>
    <row r="53" spans="1:7" s="1" customFormat="1" ht="15.75" x14ac:dyDescent="0.25">
      <c r="A53" s="10">
        <v>31</v>
      </c>
      <c r="B53" s="12" t="str">
        <f t="shared" si="9"/>
        <v>PIAS DA SAN KHALOS B</v>
      </c>
      <c r="C53" s="30" t="str">
        <f t="shared" si="7"/>
        <v>PIAS DA SAN KHALOS B</v>
      </c>
      <c r="D53" s="3"/>
      <c r="E53" s="12" t="s">
        <v>0</v>
      </c>
      <c r="F53" s="12"/>
      <c r="G53" s="30" t="str">
        <f t="shared" si="8"/>
        <v>PIAS DA SAN KHALOS</v>
      </c>
    </row>
    <row r="54" spans="1:7" ht="15.75" x14ac:dyDescent="0.25">
      <c r="A54" s="10">
        <v>32</v>
      </c>
      <c r="B54" s="12" t="str">
        <f t="shared" si="9"/>
        <v>TRANSPORTES SANTOS</v>
      </c>
      <c r="C54" s="30" t="str">
        <f t="shared" si="7"/>
        <v>TRANSPORTES SANTOS</v>
      </c>
      <c r="D54" s="6"/>
      <c r="E54" s="12" t="s">
        <v>0</v>
      </c>
      <c r="F54" s="24"/>
      <c r="G54" s="30" t="str">
        <f t="shared" si="8"/>
        <v>PORTICOS BAR</v>
      </c>
    </row>
    <row r="55" spans="1:7" ht="15.75" x14ac:dyDescent="0.25">
      <c r="A55" s="29" t="s">
        <v>3</v>
      </c>
      <c r="B55" s="28" t="s">
        <v>4</v>
      </c>
      <c r="C55" s="42" t="s">
        <v>33</v>
      </c>
      <c r="D55" s="43"/>
      <c r="E55" s="43"/>
      <c r="F55" s="43"/>
      <c r="G55" s="44"/>
    </row>
    <row r="56" spans="1:7" ht="15.75" x14ac:dyDescent="0.25">
      <c r="A56" s="10">
        <v>33</v>
      </c>
      <c r="B56" s="12" t="str">
        <f>C56</f>
        <v>BAR DO LAURI A</v>
      </c>
      <c r="C56" s="30" t="str">
        <f t="shared" ref="C56:C59" si="10">G18</f>
        <v>BAR DO LAURI A</v>
      </c>
      <c r="D56" s="3"/>
      <c r="E56" s="12" t="s">
        <v>0</v>
      </c>
      <c r="F56" s="12"/>
      <c r="G56" s="30" t="str">
        <f t="shared" ref="G56:G59" si="11">C18</f>
        <v>CAMPING LAUXEN</v>
      </c>
    </row>
    <row r="57" spans="1:7" ht="15.75" x14ac:dyDescent="0.25">
      <c r="A57" s="10">
        <v>34</v>
      </c>
      <c r="B57" s="12" t="str">
        <f t="shared" ref="B57:B59" si="12">C57</f>
        <v>BAR DO LAURI BOHN</v>
      </c>
      <c r="C57" s="30" t="str">
        <f t="shared" si="10"/>
        <v>BAR DO LAURI BOHN</v>
      </c>
      <c r="D57" s="3"/>
      <c r="E57" s="12" t="s">
        <v>0</v>
      </c>
      <c r="F57" s="12"/>
      <c r="G57" s="30" t="str">
        <f t="shared" si="11"/>
        <v>PIAS DA SAN KHALOS</v>
      </c>
    </row>
    <row r="58" spans="1:7" ht="15.75" x14ac:dyDescent="0.25">
      <c r="A58" s="10">
        <v>35</v>
      </c>
      <c r="B58" s="12" t="str">
        <f t="shared" si="12"/>
        <v>CAMPING SCHUH</v>
      </c>
      <c r="C58" s="30" t="str">
        <f t="shared" si="10"/>
        <v>CAMPING SCHUH</v>
      </c>
      <c r="D58" s="3"/>
      <c r="E58" s="12" t="s">
        <v>0</v>
      </c>
      <c r="F58" s="12"/>
      <c r="G58" s="30" t="str">
        <f t="shared" si="11"/>
        <v>PORTICOS BAR</v>
      </c>
    </row>
    <row r="59" spans="1:7" ht="15.75" x14ac:dyDescent="0.25">
      <c r="A59" s="10">
        <v>36</v>
      </c>
      <c r="B59" s="12" t="str">
        <f t="shared" si="12"/>
        <v>PIAS DA SAN KHALOS B</v>
      </c>
      <c r="C59" s="30" t="str">
        <f t="shared" si="10"/>
        <v>PIAS DA SAN KHALOS B</v>
      </c>
      <c r="D59" s="3"/>
      <c r="E59" s="12" t="s">
        <v>0</v>
      </c>
      <c r="F59" s="12"/>
      <c r="G59" s="30" t="str">
        <f t="shared" si="11"/>
        <v>TRANSPORTES SANTOS</v>
      </c>
    </row>
    <row r="60" spans="1:7" ht="15.75" x14ac:dyDescent="0.25">
      <c r="A60" s="29" t="s">
        <v>3</v>
      </c>
      <c r="B60" s="28" t="s">
        <v>4</v>
      </c>
      <c r="C60" s="42" t="s">
        <v>34</v>
      </c>
      <c r="D60" s="43"/>
      <c r="E60" s="43"/>
      <c r="F60" s="43"/>
      <c r="G60" s="44"/>
    </row>
    <row r="61" spans="1:7" ht="15.75" x14ac:dyDescent="0.25">
      <c r="A61" s="10">
        <v>37</v>
      </c>
      <c r="B61" s="12" t="str">
        <f>C61</f>
        <v>PIAS DA SAN KHALOS</v>
      </c>
      <c r="C61" s="30" t="str">
        <f t="shared" ref="C61:C64" si="13">G23</f>
        <v>PIAS DA SAN KHALOS</v>
      </c>
      <c r="D61" s="3"/>
      <c r="E61" s="12" t="s">
        <v>0</v>
      </c>
      <c r="F61" s="12"/>
      <c r="G61" s="30" t="str">
        <f t="shared" ref="G61:G64" si="14">C23</f>
        <v>BAR DO LAURI A</v>
      </c>
    </row>
    <row r="62" spans="1:7" ht="15.75" x14ac:dyDescent="0.25">
      <c r="A62" s="10">
        <v>38</v>
      </c>
      <c r="B62" s="12" t="str">
        <f t="shared" ref="B62:B64" si="15">C62</f>
        <v>CAMPING LAUXEN</v>
      </c>
      <c r="C62" s="30" t="str">
        <f t="shared" si="13"/>
        <v>CAMPING LAUXEN</v>
      </c>
      <c r="D62" s="3"/>
      <c r="E62" s="12" t="s">
        <v>0</v>
      </c>
      <c r="F62" s="12"/>
      <c r="G62" s="30" t="str">
        <f t="shared" si="14"/>
        <v>PORTICOS BAR</v>
      </c>
    </row>
    <row r="63" spans="1:7" ht="15.75" x14ac:dyDescent="0.25">
      <c r="A63" s="10">
        <v>39</v>
      </c>
      <c r="B63" s="12" t="str">
        <f t="shared" si="15"/>
        <v>BAR DO LAURI BOHN</v>
      </c>
      <c r="C63" s="30" t="str">
        <f t="shared" si="13"/>
        <v>BAR DO LAURI BOHN</v>
      </c>
      <c r="D63" s="3"/>
      <c r="E63" s="12" t="s">
        <v>0</v>
      </c>
      <c r="F63" s="12"/>
      <c r="G63" s="30" t="str">
        <f t="shared" si="14"/>
        <v>TRANSPORTES SANTOS</v>
      </c>
    </row>
    <row r="64" spans="1:7" ht="15.75" x14ac:dyDescent="0.25">
      <c r="A64" s="10">
        <v>40</v>
      </c>
      <c r="B64" s="12" t="str">
        <f t="shared" si="15"/>
        <v>CAMPING SCHUH</v>
      </c>
      <c r="C64" s="30" t="str">
        <f t="shared" si="13"/>
        <v>CAMPING SCHUH</v>
      </c>
      <c r="D64" s="3"/>
      <c r="E64" s="12" t="s">
        <v>0</v>
      </c>
      <c r="F64" s="12"/>
      <c r="G64" s="30" t="str">
        <f t="shared" si="14"/>
        <v>PIAS DA SAN KHALOS B</v>
      </c>
    </row>
    <row r="65" spans="1:7" ht="15.75" x14ac:dyDescent="0.25">
      <c r="A65" s="29" t="s">
        <v>3</v>
      </c>
      <c r="B65" s="28" t="s">
        <v>4</v>
      </c>
      <c r="C65" s="42" t="s">
        <v>35</v>
      </c>
      <c r="D65" s="43"/>
      <c r="E65" s="43"/>
      <c r="F65" s="43"/>
      <c r="G65" s="44"/>
    </row>
    <row r="66" spans="1:7" ht="15.75" x14ac:dyDescent="0.25">
      <c r="A66" s="10">
        <v>41</v>
      </c>
      <c r="B66" s="12" t="str">
        <f>C66</f>
        <v>BAR DO LAURI A</v>
      </c>
      <c r="C66" s="31" t="str">
        <f t="shared" ref="C66:C69" si="16">G28</f>
        <v>BAR DO LAURI A</v>
      </c>
      <c r="D66" s="3"/>
      <c r="E66" s="12" t="s">
        <v>0</v>
      </c>
      <c r="F66" s="12"/>
      <c r="G66" s="31" t="str">
        <f t="shared" ref="G66:G69" si="17">C28</f>
        <v>PORTICOS BAR</v>
      </c>
    </row>
    <row r="67" spans="1:7" ht="15.75" x14ac:dyDescent="0.25">
      <c r="A67" s="10">
        <v>42</v>
      </c>
      <c r="B67" s="12" t="str">
        <f t="shared" ref="B67:B69" si="18">C67</f>
        <v>PIAS DA SAN KHALOS</v>
      </c>
      <c r="C67" s="31" t="str">
        <f t="shared" si="16"/>
        <v>PIAS DA SAN KHALOS</v>
      </c>
      <c r="D67" s="3"/>
      <c r="E67" s="12" t="s">
        <v>0</v>
      </c>
      <c r="F67" s="12"/>
      <c r="G67" s="31" t="str">
        <f t="shared" si="17"/>
        <v>TRANSPORTES SANTOS</v>
      </c>
    </row>
    <row r="68" spans="1:7" ht="15.75" x14ac:dyDescent="0.25">
      <c r="A68" s="10">
        <v>43</v>
      </c>
      <c r="B68" s="12" t="str">
        <f t="shared" si="18"/>
        <v>CAMPING LAUXEN</v>
      </c>
      <c r="C68" s="31" t="str">
        <f t="shared" si="16"/>
        <v>CAMPING LAUXEN</v>
      </c>
      <c r="D68" s="3"/>
      <c r="E68" s="12" t="s">
        <v>0</v>
      </c>
      <c r="F68" s="12"/>
      <c r="G68" s="31" t="str">
        <f t="shared" si="17"/>
        <v>PIAS DA SAN KHALOS B</v>
      </c>
    </row>
    <row r="69" spans="1:7" ht="15.75" x14ac:dyDescent="0.25">
      <c r="A69" s="10">
        <v>44</v>
      </c>
      <c r="B69" s="12" t="str">
        <f t="shared" si="18"/>
        <v>BAR DO LAURI BOHN</v>
      </c>
      <c r="C69" s="31" t="str">
        <f t="shared" si="16"/>
        <v>BAR DO LAURI BOHN</v>
      </c>
      <c r="D69" s="3"/>
      <c r="E69" s="12" t="s">
        <v>0</v>
      </c>
      <c r="F69" s="12"/>
      <c r="G69" s="31" t="str">
        <f t="shared" si="17"/>
        <v>CAMPING SCHUH</v>
      </c>
    </row>
    <row r="70" spans="1:7" ht="15.75" x14ac:dyDescent="0.25">
      <c r="A70" s="29" t="s">
        <v>3</v>
      </c>
      <c r="B70" s="28" t="s">
        <v>4</v>
      </c>
      <c r="C70" s="42" t="s">
        <v>36</v>
      </c>
      <c r="D70" s="43"/>
      <c r="E70" s="43"/>
      <c r="F70" s="43"/>
      <c r="G70" s="44"/>
    </row>
    <row r="71" spans="1:7" ht="15.75" x14ac:dyDescent="0.25">
      <c r="A71" s="10">
        <v>45</v>
      </c>
      <c r="B71" s="12" t="str">
        <f>C71</f>
        <v>TRANSPORTES SANTOS</v>
      </c>
      <c r="C71" s="32" t="str">
        <f t="shared" ref="C71:C74" si="19">G33</f>
        <v>TRANSPORTES SANTOS</v>
      </c>
      <c r="D71" s="3"/>
      <c r="E71" s="12" t="s">
        <v>0</v>
      </c>
      <c r="F71" s="12"/>
      <c r="G71" s="32" t="str">
        <f>G28</f>
        <v>BAR DO LAURI A</v>
      </c>
    </row>
    <row r="72" spans="1:7" ht="15.75" x14ac:dyDescent="0.25">
      <c r="A72" s="10">
        <v>46</v>
      </c>
      <c r="B72" s="12" t="str">
        <f t="shared" ref="B72:B74" si="20">C72</f>
        <v>PORTICOS BAR</v>
      </c>
      <c r="C72" s="32" t="str">
        <f t="shared" si="19"/>
        <v>PORTICOS BAR</v>
      </c>
      <c r="D72" s="3"/>
      <c r="E72" s="12" t="s">
        <v>0</v>
      </c>
      <c r="F72" s="12"/>
      <c r="G72" s="32" t="str">
        <f>C30</f>
        <v>PIAS DA SAN KHALOS B</v>
      </c>
    </row>
    <row r="73" spans="1:7" ht="15.75" x14ac:dyDescent="0.25">
      <c r="A73" s="10">
        <v>47</v>
      </c>
      <c r="B73" s="12" t="str">
        <f t="shared" si="20"/>
        <v>PIAS DA SAN KHALOS</v>
      </c>
      <c r="C73" s="32" t="str">
        <f t="shared" si="19"/>
        <v>PIAS DA SAN KHALOS</v>
      </c>
      <c r="D73" s="3"/>
      <c r="E73" s="12" t="s">
        <v>0</v>
      </c>
      <c r="F73" s="12"/>
      <c r="G73" s="32" t="str">
        <f>C39</f>
        <v>CAMPING SCHUH</v>
      </c>
    </row>
    <row r="74" spans="1:7" ht="15.75" x14ac:dyDescent="0.25">
      <c r="A74" s="10">
        <v>48</v>
      </c>
      <c r="B74" s="12" t="str">
        <f t="shared" si="20"/>
        <v>CAMPING LAUXEN</v>
      </c>
      <c r="C74" s="32" t="str">
        <f t="shared" si="19"/>
        <v>CAMPING LAUXEN</v>
      </c>
      <c r="D74" s="3"/>
      <c r="E74" s="12" t="s">
        <v>0</v>
      </c>
      <c r="F74" s="12"/>
      <c r="G74" s="32" t="str">
        <f>C40</f>
        <v>BAR DO LAURI BOHN</v>
      </c>
    </row>
    <row r="75" spans="1:7" ht="15.75" x14ac:dyDescent="0.25">
      <c r="A75" s="29" t="s">
        <v>3</v>
      </c>
      <c r="B75" s="28" t="s">
        <v>4</v>
      </c>
      <c r="C75" s="42" t="s">
        <v>37</v>
      </c>
      <c r="D75" s="43"/>
      <c r="E75" s="43"/>
      <c r="F75" s="43"/>
      <c r="G75" s="44"/>
    </row>
    <row r="76" spans="1:7" ht="15.75" x14ac:dyDescent="0.25">
      <c r="A76" s="10">
        <v>49</v>
      </c>
      <c r="B76" s="12" t="str">
        <f>C76</f>
        <v>BAR DO LAURI A</v>
      </c>
      <c r="C76" s="31" t="str">
        <f t="shared" ref="C76:C79" si="21">G38</f>
        <v>BAR DO LAURI A</v>
      </c>
      <c r="D76" s="3"/>
      <c r="E76" s="12" t="s">
        <v>0</v>
      </c>
      <c r="F76" s="12"/>
      <c r="G76" s="31" t="str">
        <f t="shared" ref="G76:G79" si="22">C38</f>
        <v>PIAS DA SAN KHALOS B</v>
      </c>
    </row>
    <row r="77" spans="1:7" ht="15.75" x14ac:dyDescent="0.25">
      <c r="A77" s="10">
        <v>50</v>
      </c>
      <c r="B77" s="12" t="str">
        <f t="shared" ref="B77:B79" si="23">C77</f>
        <v>TRANSPORTES SANTOS</v>
      </c>
      <c r="C77" s="31" t="str">
        <f t="shared" si="21"/>
        <v>TRANSPORTES SANTOS</v>
      </c>
      <c r="D77" s="3"/>
      <c r="E77" s="12" t="s">
        <v>0</v>
      </c>
      <c r="F77" s="12"/>
      <c r="G77" s="31" t="str">
        <f t="shared" si="22"/>
        <v>CAMPING SCHUH</v>
      </c>
    </row>
    <row r="78" spans="1:7" ht="15.75" x14ac:dyDescent="0.25">
      <c r="A78" s="10">
        <v>51</v>
      </c>
      <c r="B78" s="12" t="str">
        <f t="shared" si="23"/>
        <v>PORTICOS BAR</v>
      </c>
      <c r="C78" s="31" t="str">
        <f t="shared" si="21"/>
        <v>PORTICOS BAR</v>
      </c>
      <c r="D78" s="3"/>
      <c r="E78" s="12" t="s">
        <v>0</v>
      </c>
      <c r="F78" s="12"/>
      <c r="G78" s="31" t="str">
        <f t="shared" si="22"/>
        <v>BAR DO LAURI BOHN</v>
      </c>
    </row>
    <row r="79" spans="1:7" ht="15.75" x14ac:dyDescent="0.25">
      <c r="A79" s="10">
        <v>52</v>
      </c>
      <c r="B79" s="12" t="str">
        <f t="shared" si="23"/>
        <v>PIAS DA SAN KHALOS</v>
      </c>
      <c r="C79" s="31" t="str">
        <f t="shared" si="21"/>
        <v>PIAS DA SAN KHALOS</v>
      </c>
      <c r="D79" s="3"/>
      <c r="E79" s="12" t="s">
        <v>0</v>
      </c>
      <c r="F79" s="12"/>
      <c r="G79" s="31" t="str">
        <f t="shared" si="22"/>
        <v>CAMPING LAUXEN</v>
      </c>
    </row>
    <row r="80" spans="1:7" ht="15.75" x14ac:dyDescent="0.25">
      <c r="A80" s="29" t="s">
        <v>3</v>
      </c>
      <c r="B80" s="28" t="s">
        <v>4</v>
      </c>
      <c r="C80" s="42" t="s">
        <v>38</v>
      </c>
      <c r="D80" s="43"/>
      <c r="E80" s="43"/>
      <c r="F80" s="43"/>
      <c r="G80" s="44"/>
    </row>
    <row r="81" spans="1:7" ht="15.75" x14ac:dyDescent="0.25">
      <c r="A81" s="10">
        <v>53</v>
      </c>
      <c r="B81" s="12" t="str">
        <f>C81</f>
        <v>CAMPING SCHUH</v>
      </c>
      <c r="C81" s="31" t="str">
        <f t="shared" ref="C81:C84" si="24">G43</f>
        <v>CAMPING SCHUH</v>
      </c>
      <c r="D81" s="3"/>
      <c r="E81" s="12" t="s">
        <v>0</v>
      </c>
      <c r="F81" s="12"/>
      <c r="G81" s="31" t="str">
        <f t="shared" ref="G81:G84" si="25">C43</f>
        <v>BAR DO LAURI A</v>
      </c>
    </row>
    <row r="82" spans="1:7" ht="15.75" x14ac:dyDescent="0.25">
      <c r="A82" s="10">
        <v>54</v>
      </c>
      <c r="B82" s="12" t="str">
        <f t="shared" ref="B82:B84" si="26">C82</f>
        <v>PIAS DA SAN KHALOS B</v>
      </c>
      <c r="C82" s="31" t="str">
        <f t="shared" si="24"/>
        <v>PIAS DA SAN KHALOS B</v>
      </c>
      <c r="D82" s="3"/>
      <c r="E82" s="12" t="s">
        <v>0</v>
      </c>
      <c r="F82" s="12"/>
      <c r="G82" s="31" t="str">
        <f t="shared" si="25"/>
        <v>BAR DO LAURI BOHN</v>
      </c>
    </row>
    <row r="83" spans="1:7" ht="15.75" x14ac:dyDescent="0.25">
      <c r="A83" s="10">
        <v>55</v>
      </c>
      <c r="B83" s="12" t="str">
        <f t="shared" si="26"/>
        <v>TRANSPORTES SANTOS</v>
      </c>
      <c r="C83" s="31" t="str">
        <f t="shared" si="24"/>
        <v>TRANSPORTES SANTOS</v>
      </c>
      <c r="D83" s="3"/>
      <c r="E83" s="12" t="s">
        <v>0</v>
      </c>
      <c r="F83" s="12"/>
      <c r="G83" s="31" t="str">
        <f t="shared" si="25"/>
        <v>CAMPING LAUXEN</v>
      </c>
    </row>
    <row r="84" spans="1:7" ht="15.75" x14ac:dyDescent="0.25">
      <c r="A84" s="10">
        <v>56</v>
      </c>
      <c r="B84" s="12" t="str">
        <f t="shared" si="26"/>
        <v>PORTICOS BAR</v>
      </c>
      <c r="C84" s="31" t="str">
        <f t="shared" si="24"/>
        <v>PORTICOS BAR</v>
      </c>
      <c r="D84" s="3"/>
      <c r="E84" s="12" t="s">
        <v>0</v>
      </c>
      <c r="F84" s="12"/>
      <c r="G84" s="31" t="str">
        <f t="shared" si="25"/>
        <v>PIAS DA SAN KHALOS</v>
      </c>
    </row>
  </sheetData>
  <sortState ref="J4:J11">
    <sortCondition ref="J4"/>
  </sortState>
  <mergeCells count="19">
    <mergeCell ref="C80:G80"/>
    <mergeCell ref="C37:G37"/>
    <mergeCell ref="C42:G42"/>
    <mergeCell ref="C50:G50"/>
    <mergeCell ref="C55:G55"/>
    <mergeCell ref="C60:G60"/>
    <mergeCell ref="C65:G65"/>
    <mergeCell ref="C70:G70"/>
    <mergeCell ref="A11:G11"/>
    <mergeCell ref="A1:G2"/>
    <mergeCell ref="A3:G3"/>
    <mergeCell ref="A4:G4"/>
    <mergeCell ref="C75:G75"/>
    <mergeCell ref="C12:G12"/>
    <mergeCell ref="C17:G17"/>
    <mergeCell ref="C22:G22"/>
    <mergeCell ref="C27:G27"/>
    <mergeCell ref="A48:G48"/>
    <mergeCell ref="C32:G32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60" zoomScaleNormal="60" workbookViewId="0">
      <selection activeCell="K10" sqref="B1:K10"/>
    </sheetView>
  </sheetViews>
  <sheetFormatPr defaultRowHeight="15" x14ac:dyDescent="0.25"/>
  <cols>
    <col min="1" max="1" width="9.140625" style="1"/>
    <col min="2" max="2" width="35.7109375" customWidth="1"/>
  </cols>
  <sheetData>
    <row r="1" spans="2:11" s="1" customFormat="1" ht="28.5" x14ac:dyDescent="0.45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s="1" customFormat="1" x14ac:dyDescent="0.25">
      <c r="B2" s="33" t="s">
        <v>11</v>
      </c>
      <c r="C2" s="34" t="s">
        <v>3</v>
      </c>
      <c r="D2" s="34" t="s">
        <v>5</v>
      </c>
      <c r="E2" s="34" t="s">
        <v>6</v>
      </c>
      <c r="F2" s="34" t="s">
        <v>7</v>
      </c>
      <c r="G2" s="35" t="s">
        <v>8</v>
      </c>
      <c r="H2" s="35" t="s">
        <v>9</v>
      </c>
      <c r="I2" s="34" t="s">
        <v>9</v>
      </c>
      <c r="J2" s="34" t="s">
        <v>12</v>
      </c>
      <c r="K2" s="35" t="s">
        <v>10</v>
      </c>
    </row>
    <row r="3" spans="2:11" ht="18.75" x14ac:dyDescent="0.25">
      <c r="B3" s="37" t="s">
        <v>18</v>
      </c>
      <c r="C3" s="36">
        <f t="shared" ref="C3:C10" si="0">SUM(D3+E3+F3)</f>
        <v>4</v>
      </c>
      <c r="D3" s="36">
        <v>3</v>
      </c>
      <c r="E3" s="36">
        <v>1</v>
      </c>
      <c r="F3" s="36">
        <v>0</v>
      </c>
      <c r="G3" s="36">
        <f t="shared" ref="G3:G10" si="1">SUM((D3*3)+E3)</f>
        <v>10</v>
      </c>
      <c r="H3" s="36">
        <f t="shared" ref="H3:H10" si="2">SUM((F3*3)+(E3*2))</f>
        <v>2</v>
      </c>
      <c r="I3" s="36"/>
      <c r="J3" s="36"/>
      <c r="K3" s="36">
        <f t="shared" ref="K3:K10" si="3">SUM(I3-J3)</f>
        <v>0</v>
      </c>
    </row>
    <row r="4" spans="2:11" ht="18.75" x14ac:dyDescent="0.25">
      <c r="B4" s="37" t="s">
        <v>19</v>
      </c>
      <c r="C4" s="36">
        <f t="shared" si="0"/>
        <v>4</v>
      </c>
      <c r="D4" s="36">
        <v>3</v>
      </c>
      <c r="E4" s="36">
        <v>0</v>
      </c>
      <c r="F4" s="36">
        <v>1</v>
      </c>
      <c r="G4" s="36">
        <f t="shared" si="1"/>
        <v>9</v>
      </c>
      <c r="H4" s="36">
        <f t="shared" si="2"/>
        <v>3</v>
      </c>
      <c r="I4" s="36"/>
      <c r="J4" s="36"/>
      <c r="K4" s="36">
        <f t="shared" si="3"/>
        <v>0</v>
      </c>
    </row>
    <row r="5" spans="2:11" ht="18.75" x14ac:dyDescent="0.25">
      <c r="B5" s="37" t="s">
        <v>21</v>
      </c>
      <c r="C5" s="36">
        <f t="shared" si="0"/>
        <v>4</v>
      </c>
      <c r="D5" s="36">
        <v>3</v>
      </c>
      <c r="E5" s="36">
        <v>0</v>
      </c>
      <c r="F5" s="36">
        <v>1</v>
      </c>
      <c r="G5" s="36">
        <f t="shared" si="1"/>
        <v>9</v>
      </c>
      <c r="H5" s="36">
        <f t="shared" si="2"/>
        <v>3</v>
      </c>
      <c r="I5" s="36"/>
      <c r="J5" s="36"/>
      <c r="K5" s="36">
        <f t="shared" si="3"/>
        <v>0</v>
      </c>
    </row>
    <row r="6" spans="2:11" ht="18.75" x14ac:dyDescent="0.25">
      <c r="B6" s="37" t="s">
        <v>17</v>
      </c>
      <c r="C6" s="36">
        <f t="shared" si="0"/>
        <v>4</v>
      </c>
      <c r="D6" s="36">
        <v>3</v>
      </c>
      <c r="E6" s="36">
        <v>0</v>
      </c>
      <c r="F6" s="36">
        <v>1</v>
      </c>
      <c r="G6" s="36">
        <f t="shared" si="1"/>
        <v>9</v>
      </c>
      <c r="H6" s="36">
        <f t="shared" si="2"/>
        <v>3</v>
      </c>
      <c r="I6" s="36"/>
      <c r="J6" s="36"/>
      <c r="K6" s="36">
        <f t="shared" si="3"/>
        <v>0</v>
      </c>
    </row>
    <row r="7" spans="2:11" ht="18.75" x14ac:dyDescent="0.25">
      <c r="B7" s="37" t="s">
        <v>23</v>
      </c>
      <c r="C7" s="36">
        <f t="shared" si="0"/>
        <v>4</v>
      </c>
      <c r="D7" s="36">
        <v>2</v>
      </c>
      <c r="E7" s="36">
        <v>1</v>
      </c>
      <c r="F7" s="36">
        <v>1</v>
      </c>
      <c r="G7" s="36">
        <f t="shared" si="1"/>
        <v>7</v>
      </c>
      <c r="H7" s="36">
        <f t="shared" si="2"/>
        <v>5</v>
      </c>
      <c r="I7" s="36"/>
      <c r="J7" s="36"/>
      <c r="K7" s="36">
        <f t="shared" si="3"/>
        <v>0</v>
      </c>
    </row>
    <row r="8" spans="2:11" ht="18.75" x14ac:dyDescent="0.25">
      <c r="B8" s="37" t="s">
        <v>22</v>
      </c>
      <c r="C8" s="36">
        <f t="shared" si="0"/>
        <v>4</v>
      </c>
      <c r="D8" s="36">
        <v>1</v>
      </c>
      <c r="E8" s="36">
        <v>0</v>
      </c>
      <c r="F8" s="36">
        <v>3</v>
      </c>
      <c r="G8" s="36">
        <f t="shared" si="1"/>
        <v>3</v>
      </c>
      <c r="H8" s="36">
        <f t="shared" si="2"/>
        <v>9</v>
      </c>
      <c r="I8" s="36"/>
      <c r="J8" s="36"/>
      <c r="K8" s="36">
        <f t="shared" si="3"/>
        <v>0</v>
      </c>
    </row>
    <row r="9" spans="2:11" ht="18.75" x14ac:dyDescent="0.25">
      <c r="B9" s="37" t="s">
        <v>20</v>
      </c>
      <c r="C9" s="36">
        <f t="shared" si="0"/>
        <v>4</v>
      </c>
      <c r="D9" s="36">
        <v>0</v>
      </c>
      <c r="E9" s="36">
        <v>0</v>
      </c>
      <c r="F9" s="36">
        <v>4</v>
      </c>
      <c r="G9" s="36">
        <f t="shared" si="1"/>
        <v>0</v>
      </c>
      <c r="H9" s="36">
        <f t="shared" si="2"/>
        <v>12</v>
      </c>
      <c r="I9" s="36"/>
      <c r="J9" s="36"/>
      <c r="K9" s="36">
        <f t="shared" si="3"/>
        <v>0</v>
      </c>
    </row>
    <row r="10" spans="2:11" ht="18.75" x14ac:dyDescent="0.25">
      <c r="B10" s="37" t="s">
        <v>24</v>
      </c>
      <c r="C10" s="36">
        <f t="shared" si="0"/>
        <v>4</v>
      </c>
      <c r="D10" s="36">
        <v>0</v>
      </c>
      <c r="E10" s="36">
        <v>0</v>
      </c>
      <c r="F10" s="36">
        <v>4</v>
      </c>
      <c r="G10" s="36">
        <f t="shared" si="1"/>
        <v>0</v>
      </c>
      <c r="H10" s="36">
        <f t="shared" si="2"/>
        <v>12</v>
      </c>
      <c r="I10" s="36"/>
      <c r="J10" s="36"/>
      <c r="K10" s="36">
        <f t="shared" si="3"/>
        <v>0</v>
      </c>
    </row>
    <row r="12" spans="2:11" ht="28.5" x14ac:dyDescent="0.45">
      <c r="B12" s="48" t="s">
        <v>14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2:11" x14ac:dyDescent="0.25">
      <c r="B13" s="33" t="s">
        <v>11</v>
      </c>
      <c r="C13" s="34" t="s">
        <v>3</v>
      </c>
      <c r="D13" s="34" t="s">
        <v>5</v>
      </c>
      <c r="E13" s="34" t="s">
        <v>6</v>
      </c>
      <c r="F13" s="34" t="s">
        <v>7</v>
      </c>
      <c r="G13" s="35" t="s">
        <v>8</v>
      </c>
      <c r="H13" s="35" t="s">
        <v>9</v>
      </c>
      <c r="I13" s="34" t="s">
        <v>9</v>
      </c>
      <c r="J13" s="34" t="s">
        <v>12</v>
      </c>
      <c r="K13" s="35" t="s">
        <v>10</v>
      </c>
    </row>
    <row r="14" spans="2:11" ht="18.75" x14ac:dyDescent="0.25">
      <c r="B14" s="37" t="s">
        <v>19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2:11" ht="18.75" x14ac:dyDescent="0.25">
      <c r="B15" s="37" t="s">
        <v>23</v>
      </c>
      <c r="C15" s="36"/>
      <c r="D15" s="36"/>
      <c r="E15" s="36"/>
      <c r="F15" s="36"/>
      <c r="G15" s="36"/>
      <c r="H15" s="36"/>
      <c r="I15" s="36"/>
      <c r="J15" s="36"/>
      <c r="K15" s="36"/>
    </row>
    <row r="16" spans="2:11" ht="18.75" x14ac:dyDescent="0.25">
      <c r="B16" s="37" t="s">
        <v>18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2:11" ht="18.75" x14ac:dyDescent="0.25">
      <c r="B17" s="37" t="s">
        <v>21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2:11" ht="18.75" x14ac:dyDescent="0.25">
      <c r="B18" s="37" t="s">
        <v>17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2:11" ht="18.75" x14ac:dyDescent="0.25">
      <c r="B19" s="37" t="s">
        <v>20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2:11" ht="18.75" x14ac:dyDescent="0.25">
      <c r="B20" s="37" t="s">
        <v>22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 ht="18.75" x14ac:dyDescent="0.25">
      <c r="B21" s="37" t="s">
        <v>24</v>
      </c>
      <c r="C21" s="36"/>
      <c r="D21" s="36"/>
      <c r="E21" s="36"/>
      <c r="F21" s="36"/>
      <c r="G21" s="36"/>
      <c r="H21" s="36"/>
      <c r="I21" s="36"/>
      <c r="J21" s="36"/>
      <c r="K21" s="36"/>
    </row>
    <row r="23" spans="2:11" ht="28.5" x14ac:dyDescent="0.45">
      <c r="B23" s="48" t="s">
        <v>13</v>
      </c>
      <c r="C23" s="48"/>
      <c r="D23" s="48"/>
      <c r="E23" s="48"/>
      <c r="F23" s="48"/>
      <c r="G23" s="48"/>
      <c r="H23" s="48"/>
      <c r="I23" s="48"/>
      <c r="J23" s="48"/>
      <c r="K23" s="48"/>
    </row>
    <row r="24" spans="2:11" x14ac:dyDescent="0.25">
      <c r="B24" s="33" t="s">
        <v>11</v>
      </c>
      <c r="C24" s="34" t="s">
        <v>3</v>
      </c>
      <c r="D24" s="34" t="s">
        <v>5</v>
      </c>
      <c r="E24" s="34" t="s">
        <v>6</v>
      </c>
      <c r="F24" s="34" t="s">
        <v>7</v>
      </c>
      <c r="G24" s="35" t="s">
        <v>8</v>
      </c>
      <c r="H24" s="35" t="s">
        <v>9</v>
      </c>
      <c r="I24" s="34" t="s">
        <v>9</v>
      </c>
      <c r="J24" s="34" t="s">
        <v>12</v>
      </c>
      <c r="K24" s="35" t="s">
        <v>10</v>
      </c>
    </row>
    <row r="25" spans="2:11" ht="18.75" x14ac:dyDescent="0.25">
      <c r="B25" s="37"/>
      <c r="C25" s="36"/>
      <c r="D25" s="36"/>
      <c r="E25" s="36"/>
      <c r="F25" s="36"/>
      <c r="G25" s="36"/>
      <c r="H25" s="36"/>
      <c r="I25" s="36">
        <f>I3+I15</f>
        <v>0</v>
      </c>
      <c r="J25" s="36">
        <f>J3+J15</f>
        <v>0</v>
      </c>
      <c r="K25" s="36">
        <f t="shared" ref="K25:K32" si="4">SUM(I25-J25)</f>
        <v>0</v>
      </c>
    </row>
    <row r="26" spans="2:11" ht="18.75" x14ac:dyDescent="0.25">
      <c r="B26" s="37"/>
      <c r="C26" s="36"/>
      <c r="D26" s="36"/>
      <c r="E26" s="36"/>
      <c r="F26" s="36"/>
      <c r="G26" s="36"/>
      <c r="H26" s="36"/>
      <c r="I26" s="36">
        <f>I4+I14</f>
        <v>0</v>
      </c>
      <c r="J26" s="36">
        <f>J4+J14</f>
        <v>0</v>
      </c>
      <c r="K26" s="36">
        <f t="shared" si="4"/>
        <v>0</v>
      </c>
    </row>
    <row r="27" spans="2:11" ht="18.75" x14ac:dyDescent="0.25">
      <c r="B27" s="37"/>
      <c r="C27" s="36"/>
      <c r="D27" s="36"/>
      <c r="E27" s="36"/>
      <c r="F27" s="36"/>
      <c r="G27" s="36"/>
      <c r="H27" s="36"/>
      <c r="I27" s="36">
        <f>I5+I16</f>
        <v>0</v>
      </c>
      <c r="J27" s="36">
        <f>J5+J16</f>
        <v>0</v>
      </c>
      <c r="K27" s="36">
        <f t="shared" si="4"/>
        <v>0</v>
      </c>
    </row>
    <row r="28" spans="2:11" ht="18.75" x14ac:dyDescent="0.25">
      <c r="B28" s="37"/>
      <c r="C28" s="36"/>
      <c r="D28" s="36"/>
      <c r="E28" s="36"/>
      <c r="F28" s="36"/>
      <c r="G28" s="36"/>
      <c r="H28" s="36"/>
      <c r="I28" s="36">
        <f>I6+I17</f>
        <v>0</v>
      </c>
      <c r="J28" s="36">
        <f>J6+J17</f>
        <v>0</v>
      </c>
      <c r="K28" s="36">
        <f t="shared" si="4"/>
        <v>0</v>
      </c>
    </row>
    <row r="29" spans="2:11" ht="18.75" x14ac:dyDescent="0.25">
      <c r="B29" s="37"/>
      <c r="C29" s="36"/>
      <c r="D29" s="36"/>
      <c r="E29" s="36"/>
      <c r="F29" s="36"/>
      <c r="G29" s="36"/>
      <c r="H29" s="36"/>
      <c r="I29" s="36">
        <f>I6+I20</f>
        <v>0</v>
      </c>
      <c r="J29" s="36">
        <f>J6+J20</f>
        <v>0</v>
      </c>
      <c r="K29" s="36">
        <f t="shared" si="4"/>
        <v>0</v>
      </c>
    </row>
    <row r="30" spans="2:11" ht="18.75" x14ac:dyDescent="0.25">
      <c r="B30" s="37"/>
      <c r="C30" s="36"/>
      <c r="D30" s="36"/>
      <c r="E30" s="36"/>
      <c r="F30" s="36"/>
      <c r="G30" s="36"/>
      <c r="H30" s="36"/>
      <c r="I30" s="36">
        <f>I9+I19</f>
        <v>0</v>
      </c>
      <c r="J30" s="36">
        <f>J19+J9</f>
        <v>0</v>
      </c>
      <c r="K30" s="36">
        <f t="shared" si="4"/>
        <v>0</v>
      </c>
    </row>
    <row r="31" spans="2:11" ht="18.75" x14ac:dyDescent="0.25">
      <c r="B31" s="37"/>
      <c r="C31" s="36"/>
      <c r="D31" s="36"/>
      <c r="E31" s="36"/>
      <c r="F31" s="36"/>
      <c r="G31" s="36"/>
      <c r="H31" s="36"/>
      <c r="I31" s="36">
        <f>I9+I20</f>
        <v>0</v>
      </c>
      <c r="J31" s="36">
        <f>J9+J20</f>
        <v>0</v>
      </c>
      <c r="K31" s="36">
        <f t="shared" si="4"/>
        <v>0</v>
      </c>
    </row>
    <row r="32" spans="2:11" ht="18.75" x14ac:dyDescent="0.25">
      <c r="B32" s="37"/>
      <c r="C32" s="36"/>
      <c r="D32" s="36"/>
      <c r="E32" s="36"/>
      <c r="F32" s="36"/>
      <c r="G32" s="36"/>
      <c r="H32" s="36"/>
      <c r="I32" s="36">
        <f>I10+I19</f>
        <v>0</v>
      </c>
      <c r="J32" s="36">
        <f>J10+J19</f>
        <v>0</v>
      </c>
      <c r="K32" s="36">
        <f t="shared" si="4"/>
        <v>0</v>
      </c>
    </row>
  </sheetData>
  <sortState ref="B3:K10">
    <sortCondition descending="1" ref="G3:G10"/>
  </sortState>
  <mergeCells count="3">
    <mergeCell ref="B1:K1"/>
    <mergeCell ref="B12:K12"/>
    <mergeCell ref="B23:K2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BOCHA 48</vt:lpstr>
      <vt:lpstr>CLASSIFICAÇÃO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Iedo Zortéa</cp:lastModifiedBy>
  <cp:lastPrinted>2018-03-15T18:30:38Z</cp:lastPrinted>
  <dcterms:created xsi:type="dcterms:W3CDTF">2014-03-17T11:42:50Z</dcterms:created>
  <dcterms:modified xsi:type="dcterms:W3CDTF">2018-03-27T16:25:33Z</dcterms:modified>
</cp:coreProperties>
</file>