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Esporte 2018\municipal de futebol de campo 2018\"/>
    </mc:Choice>
  </mc:AlternateContent>
  <bookViews>
    <workbookView xWindow="0" yWindow="0" windowWidth="19200" windowHeight="7755"/>
  </bookViews>
  <sheets>
    <sheet name="TABELA" sheetId="1" r:id="rId1"/>
    <sheet name="CLASSIFICAÇÃO 1 FASE" sheetId="3" r:id="rId2"/>
    <sheet name="CLASSIFICAÇÃO 2 FASE" sheetId="4" r:id="rId3"/>
    <sheet name="CLASSIFICAÇÃO GERAL" sheetId="5" r:id="rId4"/>
  </sheets>
  <definedNames>
    <definedName name="_xlnm.Print_Area" localSheetId="0">TABELA!$A$1:$Q$81</definedName>
  </definedNames>
  <calcPr calcId="152511"/>
</workbook>
</file>

<file path=xl/calcChain.xml><?xml version="1.0" encoding="utf-8"?>
<calcChain xmlns="http://schemas.openxmlformats.org/spreadsheetml/2006/main">
  <c r="J29" i="5" l="1"/>
  <c r="D29" i="5"/>
  <c r="C29" i="5"/>
  <c r="K29" i="5" s="1"/>
  <c r="J28" i="5"/>
  <c r="D28" i="5"/>
  <c r="C28" i="5"/>
  <c r="K28" i="5" s="1"/>
  <c r="J27" i="5"/>
  <c r="D27" i="5"/>
  <c r="C27" i="5"/>
  <c r="J26" i="5"/>
  <c r="D26" i="5"/>
  <c r="C26" i="5"/>
  <c r="J25" i="5"/>
  <c r="D25" i="5"/>
  <c r="C25" i="5"/>
  <c r="K25" i="5" s="1"/>
  <c r="J19" i="5"/>
  <c r="D19" i="5"/>
  <c r="C19" i="5"/>
  <c r="J20" i="5"/>
  <c r="D20" i="5"/>
  <c r="C20" i="5"/>
  <c r="J21" i="5"/>
  <c r="D21" i="5"/>
  <c r="C21" i="5"/>
  <c r="J18" i="5"/>
  <c r="D18" i="5"/>
  <c r="C18" i="5"/>
  <c r="K18" i="5" s="1"/>
  <c r="J23" i="5"/>
  <c r="D23" i="5"/>
  <c r="C23" i="5"/>
  <c r="J24" i="5"/>
  <c r="D24" i="5"/>
  <c r="C24" i="5"/>
  <c r="J22" i="5"/>
  <c r="D22" i="5"/>
  <c r="C22" i="5"/>
  <c r="J15" i="5"/>
  <c r="D15" i="5"/>
  <c r="C15" i="5"/>
  <c r="K15" i="5" s="1"/>
  <c r="J14" i="5"/>
  <c r="D14" i="5"/>
  <c r="C14" i="5"/>
  <c r="J13" i="5"/>
  <c r="D13" i="5"/>
  <c r="C13" i="5"/>
  <c r="J12" i="5"/>
  <c r="D12" i="5"/>
  <c r="C12" i="5"/>
  <c r="K12" i="5" s="1"/>
  <c r="J11" i="5"/>
  <c r="D11" i="5"/>
  <c r="C11" i="5"/>
  <c r="K11" i="5" s="1"/>
  <c r="J6" i="5"/>
  <c r="D6" i="5"/>
  <c r="C6" i="5"/>
  <c r="J10" i="5"/>
  <c r="D10" i="5"/>
  <c r="C10" i="5"/>
  <c r="J5" i="5"/>
  <c r="D5" i="5"/>
  <c r="C5" i="5"/>
  <c r="K5" i="5" s="1"/>
  <c r="J9" i="5"/>
  <c r="D9" i="5"/>
  <c r="C9" i="5"/>
  <c r="J7" i="5"/>
  <c r="D7" i="5"/>
  <c r="C7" i="5"/>
  <c r="J4" i="5"/>
  <c r="D4" i="5"/>
  <c r="C4" i="5"/>
  <c r="J8" i="5"/>
  <c r="D8" i="5"/>
  <c r="C8" i="5"/>
  <c r="K23" i="5" l="1"/>
  <c r="K24" i="5"/>
  <c r="K27" i="5"/>
  <c r="K14" i="5"/>
  <c r="K7" i="5"/>
  <c r="K10" i="5"/>
  <c r="K13" i="5"/>
  <c r="K22" i="5"/>
  <c r="K21" i="5"/>
  <c r="K26" i="5"/>
  <c r="K19" i="5"/>
  <c r="K20" i="5"/>
  <c r="K6" i="5"/>
  <c r="K9" i="5"/>
  <c r="K4" i="5"/>
  <c r="K8" i="5"/>
  <c r="J24" i="4"/>
  <c r="D24" i="4"/>
  <c r="C24" i="4"/>
  <c r="K24" i="4" s="1"/>
  <c r="J27" i="4"/>
  <c r="D27" i="4"/>
  <c r="C27" i="4"/>
  <c r="J26" i="4"/>
  <c r="D26" i="4"/>
  <c r="C26" i="4"/>
  <c r="J25" i="4"/>
  <c r="D25" i="4"/>
  <c r="C25" i="4"/>
  <c r="K25" i="4" s="1"/>
  <c r="J18" i="4"/>
  <c r="D18" i="4"/>
  <c r="C18" i="4"/>
  <c r="K18" i="4" s="1"/>
  <c r="J19" i="4"/>
  <c r="D19" i="4"/>
  <c r="C19" i="4"/>
  <c r="J21" i="4"/>
  <c r="D21" i="4"/>
  <c r="C21" i="4"/>
  <c r="J20" i="4"/>
  <c r="D20" i="4"/>
  <c r="C20" i="4"/>
  <c r="K20" i="4" s="1"/>
  <c r="J11" i="4"/>
  <c r="D11" i="4"/>
  <c r="C11" i="4"/>
  <c r="K11" i="4" s="1"/>
  <c r="J12" i="4"/>
  <c r="D12" i="4"/>
  <c r="C12" i="4"/>
  <c r="J10" i="4"/>
  <c r="D10" i="4"/>
  <c r="C10" i="4"/>
  <c r="J13" i="4"/>
  <c r="D13" i="4"/>
  <c r="C13" i="4"/>
  <c r="J7" i="4"/>
  <c r="D7" i="4"/>
  <c r="C7" i="4"/>
  <c r="K7" i="4" s="1"/>
  <c r="J5" i="4"/>
  <c r="D5" i="4"/>
  <c r="C5" i="4"/>
  <c r="J4" i="4"/>
  <c r="D4" i="4"/>
  <c r="C4" i="4"/>
  <c r="J6" i="4"/>
  <c r="D6" i="4"/>
  <c r="C6" i="4"/>
  <c r="K13" i="4" l="1"/>
  <c r="K26" i="4"/>
  <c r="K19" i="4"/>
  <c r="K27" i="4"/>
  <c r="K21" i="4"/>
  <c r="K12" i="4"/>
  <c r="K5" i="4"/>
  <c r="K6" i="4"/>
  <c r="K4" i="4"/>
  <c r="K10" i="4"/>
  <c r="J8" i="3"/>
  <c r="D8" i="3"/>
  <c r="C8" i="3"/>
  <c r="K8" i="3" s="1"/>
  <c r="K7" i="3"/>
  <c r="J7" i="3"/>
  <c r="D7" i="3"/>
  <c r="C7" i="3"/>
  <c r="K6" i="3"/>
  <c r="J6" i="3"/>
  <c r="D6" i="3"/>
  <c r="C6" i="3"/>
  <c r="K23" i="3"/>
  <c r="J23" i="3"/>
  <c r="D23" i="3"/>
  <c r="C23" i="3"/>
  <c r="K22" i="3"/>
  <c r="J22" i="3"/>
  <c r="D22" i="3"/>
  <c r="C22" i="3"/>
  <c r="K10" i="3" l="1"/>
  <c r="J10" i="3"/>
  <c r="D10" i="3"/>
  <c r="C10" i="3"/>
  <c r="K12" i="3"/>
  <c r="J12" i="3"/>
  <c r="D12" i="3"/>
  <c r="C12" i="3"/>
  <c r="J21" i="3"/>
  <c r="D21" i="3"/>
  <c r="C21" i="3"/>
  <c r="K21" i="3" s="1"/>
  <c r="J24" i="3"/>
  <c r="D24" i="3"/>
  <c r="C24" i="3"/>
  <c r="K24" i="3" s="1"/>
  <c r="J20" i="3" l="1"/>
  <c r="D20" i="3"/>
  <c r="C20" i="3"/>
  <c r="K20" i="3" s="1"/>
  <c r="J19" i="3"/>
  <c r="D19" i="3"/>
  <c r="C19" i="3"/>
  <c r="K19" i="3" s="1"/>
  <c r="J25" i="3" l="1"/>
  <c r="D25" i="3"/>
  <c r="C25" i="3"/>
  <c r="K25" i="3" s="1"/>
  <c r="J11" i="3"/>
  <c r="D11" i="3"/>
  <c r="C11" i="3"/>
  <c r="K11" i="3" s="1"/>
  <c r="P58" i="1" l="1"/>
  <c r="P57" i="1"/>
  <c r="P56" i="1"/>
  <c r="L58" i="1"/>
  <c r="L57" i="1"/>
  <c r="L56" i="1"/>
  <c r="P54" i="1"/>
  <c r="P53" i="1"/>
  <c r="P52" i="1"/>
  <c r="L54" i="1"/>
  <c r="L53" i="1"/>
  <c r="L52" i="1"/>
  <c r="P50" i="1"/>
  <c r="P49" i="1"/>
  <c r="P48" i="1"/>
  <c r="L50" i="1"/>
  <c r="L49" i="1"/>
  <c r="L48" i="1"/>
  <c r="P46" i="1"/>
  <c r="P45" i="1"/>
  <c r="P44" i="1"/>
  <c r="L46" i="1"/>
  <c r="L45" i="1"/>
  <c r="L44" i="1"/>
  <c r="E52" i="1"/>
  <c r="E53" i="1"/>
  <c r="E54" i="1"/>
  <c r="E44" i="1"/>
  <c r="I44" i="1"/>
  <c r="E45" i="1"/>
  <c r="I45" i="1"/>
  <c r="E46" i="1"/>
  <c r="I46" i="1"/>
  <c r="E48" i="1"/>
  <c r="I48" i="1"/>
  <c r="P42" i="1"/>
  <c r="P41" i="1"/>
  <c r="P40" i="1"/>
  <c r="P39" i="1"/>
  <c r="L42" i="1"/>
  <c r="L41" i="1"/>
  <c r="L40" i="1"/>
  <c r="L39" i="1"/>
  <c r="P37" i="1"/>
  <c r="P36" i="1"/>
  <c r="L37" i="1"/>
  <c r="L36" i="1"/>
  <c r="P34" i="1"/>
  <c r="P33" i="1"/>
  <c r="P32" i="1"/>
  <c r="L34" i="1"/>
  <c r="L33" i="1"/>
  <c r="L32" i="1"/>
  <c r="P30" i="1"/>
  <c r="P29" i="1"/>
  <c r="P28" i="1"/>
  <c r="L30" i="1"/>
  <c r="L29" i="1"/>
  <c r="L28" i="1"/>
  <c r="P26" i="1"/>
  <c r="P25" i="1"/>
  <c r="P24" i="1"/>
  <c r="L26" i="1"/>
  <c r="L25" i="1"/>
  <c r="L24" i="1"/>
  <c r="P22" i="1"/>
  <c r="P21" i="1"/>
  <c r="P20" i="1"/>
  <c r="L22" i="1"/>
  <c r="L21" i="1"/>
  <c r="L20" i="1"/>
  <c r="I20" i="1"/>
  <c r="I21" i="1"/>
  <c r="I22" i="1"/>
  <c r="P18" i="1"/>
  <c r="P17" i="1"/>
  <c r="P16" i="1"/>
  <c r="L18" i="1"/>
  <c r="L17" i="1"/>
  <c r="L16" i="1"/>
  <c r="P14" i="1"/>
  <c r="P13" i="1"/>
  <c r="P12" i="1"/>
  <c r="L14" i="1"/>
  <c r="L13" i="1"/>
  <c r="L12" i="1"/>
  <c r="E12" i="1"/>
  <c r="E13" i="1"/>
  <c r="E14" i="1"/>
  <c r="D27" i="3"/>
  <c r="D26" i="3"/>
  <c r="D28" i="3"/>
  <c r="D18" i="3"/>
  <c r="D29" i="3"/>
  <c r="D13" i="3"/>
  <c r="D5" i="3"/>
  <c r="D4" i="3"/>
  <c r="D14" i="3"/>
  <c r="D9" i="3"/>
  <c r="D15" i="3"/>
  <c r="I40" i="1" l="1"/>
  <c r="E42" i="1" l="1"/>
  <c r="I28" i="1"/>
  <c r="E21" i="1"/>
  <c r="I18" i="1"/>
  <c r="E58" i="1"/>
  <c r="E41" i="1"/>
  <c r="I30" i="1"/>
  <c r="E24" i="1"/>
  <c r="J17" i="1"/>
  <c r="E57" i="1"/>
  <c r="I50" i="1"/>
  <c r="E40" i="1"/>
  <c r="I29" i="1"/>
  <c r="E26" i="1"/>
  <c r="I14" i="1"/>
  <c r="E37" i="1"/>
  <c r="I32" i="1"/>
  <c r="E25" i="1"/>
  <c r="I13" i="1"/>
  <c r="E39" i="1"/>
  <c r="I34" i="1"/>
  <c r="E20" i="1"/>
  <c r="J16" i="1"/>
  <c r="E56" i="1"/>
  <c r="J49" i="1"/>
  <c r="E36" i="1"/>
  <c r="I33" i="1"/>
  <c r="E22" i="1"/>
  <c r="I12" i="1"/>
  <c r="I58" i="1"/>
  <c r="E50" i="1"/>
  <c r="I37" i="1"/>
  <c r="E34" i="1"/>
  <c r="E18" i="1"/>
  <c r="I57" i="1"/>
  <c r="I39" i="1"/>
  <c r="E33" i="1"/>
  <c r="E17" i="1"/>
  <c r="I53" i="1"/>
  <c r="I36" i="1"/>
  <c r="E28" i="1"/>
  <c r="J24" i="1"/>
  <c r="I54" i="1"/>
  <c r="E49" i="1"/>
  <c r="I42" i="1"/>
  <c r="E30" i="1"/>
  <c r="J26" i="1"/>
  <c r="I56" i="1"/>
  <c r="I41" i="1"/>
  <c r="E29" i="1"/>
  <c r="J25" i="1"/>
  <c r="E16" i="1"/>
  <c r="J52" i="1"/>
  <c r="E32" i="1"/>
  <c r="J29" i="3" l="1"/>
  <c r="J18" i="3"/>
  <c r="J26" i="3"/>
  <c r="J28" i="3"/>
  <c r="J27" i="3"/>
  <c r="J13" i="3"/>
  <c r="J4" i="3"/>
  <c r="J15" i="3"/>
  <c r="J9" i="3"/>
  <c r="J14" i="3"/>
  <c r="J5" i="3"/>
  <c r="C29" i="3"/>
  <c r="K29" i="3" s="1"/>
  <c r="C18" i="3"/>
  <c r="K18" i="3" s="1"/>
  <c r="C26" i="3"/>
  <c r="K26" i="3" s="1"/>
  <c r="C28" i="3"/>
  <c r="K28" i="3" s="1"/>
  <c r="C27" i="3"/>
  <c r="K27" i="3" s="1"/>
  <c r="C15" i="3"/>
  <c r="K15" i="3" s="1"/>
  <c r="C4" i="3"/>
  <c r="K4" i="3" s="1"/>
  <c r="C13" i="3"/>
  <c r="K13" i="3" s="1"/>
  <c r="C9" i="3"/>
  <c r="K9" i="3" s="1"/>
  <c r="C14" i="3"/>
  <c r="K14" i="3" s="1"/>
  <c r="C5" i="3"/>
  <c r="K5" i="3" s="1"/>
</calcChain>
</file>

<file path=xl/sharedStrings.xml><?xml version="1.0" encoding="utf-8"?>
<sst xmlns="http://schemas.openxmlformats.org/spreadsheetml/2006/main" count="558" uniqueCount="83">
  <si>
    <t>CHAVE A</t>
  </si>
  <si>
    <t>CHAVE B</t>
  </si>
  <si>
    <t>SANTO AFONSO</t>
  </si>
  <si>
    <t>JUVENTUDE TAIPAS</t>
  </si>
  <si>
    <t>PALMEIRAS</t>
  </si>
  <si>
    <t>BOM SUCESSO</t>
  </si>
  <si>
    <t>SANTA LUZIA</t>
  </si>
  <si>
    <t>CRUZEIRO</t>
  </si>
  <si>
    <t>JG</t>
  </si>
  <si>
    <t>DATA</t>
  </si>
  <si>
    <t>HORA</t>
  </si>
  <si>
    <t>LOCAL</t>
  </si>
  <si>
    <t xml:space="preserve">EQUIPE ASPIRANTE </t>
  </si>
  <si>
    <t>RESULTADO</t>
  </si>
  <si>
    <t>EQUIPE  AMADOR</t>
  </si>
  <si>
    <t>X</t>
  </si>
  <si>
    <t>BAIXO SOLTEIRO</t>
  </si>
  <si>
    <t>FLAMENGO</t>
  </si>
  <si>
    <t>LAGEADO PEDRO</t>
  </si>
  <si>
    <t>1B</t>
  </si>
  <si>
    <t>ASPIRANTE</t>
  </si>
  <si>
    <t>AMADOR</t>
  </si>
  <si>
    <t>Clas</t>
  </si>
  <si>
    <t>EQUIPE</t>
  </si>
  <si>
    <t>PG</t>
  </si>
  <si>
    <t>J</t>
  </si>
  <si>
    <t>V</t>
  </si>
  <si>
    <t>E</t>
  </si>
  <si>
    <t>D</t>
  </si>
  <si>
    <t>GP</t>
  </si>
  <si>
    <t>GC</t>
  </si>
  <si>
    <t>SG</t>
  </si>
  <si>
    <t>1º</t>
  </si>
  <si>
    <t>2º</t>
  </si>
  <si>
    <t>3º</t>
  </si>
  <si>
    <t>4º</t>
  </si>
  <si>
    <t>5º</t>
  </si>
  <si>
    <t>6º</t>
  </si>
  <si>
    <t>%</t>
  </si>
  <si>
    <t>7º</t>
  </si>
  <si>
    <t>8º</t>
  </si>
  <si>
    <t>9º</t>
  </si>
  <si>
    <t>10º</t>
  </si>
  <si>
    <t>11º</t>
  </si>
  <si>
    <t>12º</t>
  </si>
  <si>
    <t xml:space="preserve">CAMPEONATO MUNICIPAL DE FUTEBOL DE CAMPO 2018 </t>
  </si>
  <si>
    <t>INDEPENDENTE</t>
  </si>
  <si>
    <t>BEIRA RIO</t>
  </si>
  <si>
    <t>JABUTICABA</t>
  </si>
  <si>
    <t>UNIÃO SOLTEIRO</t>
  </si>
  <si>
    <t>SÃO JOSÉ</t>
  </si>
  <si>
    <t>SÃO JOSE</t>
  </si>
  <si>
    <t>LINHA JABUTICABA</t>
  </si>
  <si>
    <t>DISTRITO DE JUVENCIO</t>
  </si>
  <si>
    <t>LINHA TAIPAS</t>
  </si>
  <si>
    <t>LINHA COXILHA</t>
  </si>
  <si>
    <t>LINHA SANTO AFONSO</t>
  </si>
  <si>
    <t>LINHA ALTO MAIPU</t>
  </si>
  <si>
    <t>LINHA BONITO</t>
  </si>
  <si>
    <t>LINHA ALTO SOLTEIRO</t>
  </si>
  <si>
    <t>LINHA FATIMA</t>
  </si>
  <si>
    <t>LINHA SANTA CATARINA</t>
  </si>
  <si>
    <t>3ª RODADA CHAVE 1 FASE DISPUTA CHAVE CONTRA CHAVE</t>
  </si>
  <si>
    <t>2ª RODADA CHAVE 1 FASE DISPUTA CHAVE CONTRA CHAVE</t>
  </si>
  <si>
    <t>1ª RODADA CHAVE 1 FASE DISPUTA CHAVE CONTRA CHAVE</t>
  </si>
  <si>
    <t>4ª RODADA CHAVE 1 FASE DISPUTA CHAVE CONTRA CHAVE</t>
  </si>
  <si>
    <t>5ª RODADA CHAVE 1 FASE DISPUTA CHAVE CONTRA CHAVE</t>
  </si>
  <si>
    <t>6ª RODADA CHAVE 1 FASE DISPUTA CHAVE CONTRA CHAVE</t>
  </si>
  <si>
    <t>BAIRRO PALMEIRAS</t>
  </si>
  <si>
    <t>LINHA SOLTEIRO</t>
  </si>
  <si>
    <t>MODULO ESPORTIVO</t>
  </si>
  <si>
    <t>CLASSIFICAÇÃO DO MUNICIPAL DE CAMPO EDIÇÃO 2018</t>
  </si>
  <si>
    <t>A</t>
  </si>
  <si>
    <t>2 FASE</t>
  </si>
  <si>
    <t>HR</t>
  </si>
  <si>
    <t>PLACAR</t>
  </si>
  <si>
    <t>ALTO SOLTEIRO</t>
  </si>
  <si>
    <t>ALTO MAIPU</t>
  </si>
  <si>
    <t>ASPIRANTE CHAVE A</t>
  </si>
  <si>
    <t>ASPIRANTE CHAVE B</t>
  </si>
  <si>
    <t>AMADOR CHAVE A</t>
  </si>
  <si>
    <t>AMADOR CHAVE B</t>
  </si>
  <si>
    <t>SEMI 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</si>
</sst>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indexed="8"/>
      <name val="Calibri"/>
      <charset val="134"/>
    </font>
    <font>
      <b/>
      <sz val="14"/>
      <color indexed="8"/>
      <name val="Arial"/>
      <family val="2"/>
    </font>
    <font>
      <sz val="11"/>
      <name val="Calibri"/>
      <family val="2"/>
    </font>
    <font>
      <sz val="11"/>
      <color indexed="10"/>
      <name val="Calibri"/>
      <family val="2"/>
    </font>
    <font>
      <b/>
      <sz val="22"/>
      <color indexed="54"/>
      <name val="Arial Black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sz val="8"/>
      <name val="Times New Roman"/>
      <family val="1"/>
    </font>
    <font>
      <b/>
      <sz val="11"/>
      <color indexed="8"/>
      <name val="Calibri"/>
      <family val="2"/>
    </font>
    <font>
      <b/>
      <sz val="2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6"/>
      <color rgb="FFFF000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59">
    <xf numFmtId="0" fontId="0" fillId="0" borderId="0" xfId="0" applyAlignment="1"/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Fill="1" applyAlignment="1"/>
    <xf numFmtId="0" fontId="2" fillId="0" borderId="0" xfId="0" applyFont="1" applyAlignment="1"/>
    <xf numFmtId="0" fontId="3" fillId="0" borderId="0" xfId="0" applyFont="1" applyAlignment="1"/>
    <xf numFmtId="0" fontId="0" fillId="0" borderId="0" xfId="0" applyAlignment="1">
      <alignment horizontal="center"/>
    </xf>
    <xf numFmtId="0" fontId="7" fillId="4" borderId="1" xfId="0" applyFont="1" applyFill="1" applyBorder="1" applyAlignment="1">
      <alignment horizontal="center"/>
    </xf>
    <xf numFmtId="20" fontId="7" fillId="4" borderId="1" xfId="0" applyNumberFormat="1" applyFont="1" applyFill="1" applyBorder="1" applyAlignment="1">
      <alignment horizontal="center"/>
    </xf>
    <xf numFmtId="0" fontId="7" fillId="4" borderId="1" xfId="0" applyFont="1" applyFill="1" applyBorder="1" applyAlignment="1"/>
    <xf numFmtId="0" fontId="8" fillId="0" borderId="1" xfId="0" applyFont="1" applyBorder="1" applyAlignment="1">
      <alignment horizontal="center"/>
    </xf>
    <xf numFmtId="0" fontId="8" fillId="4" borderId="1" xfId="0" applyFont="1" applyFill="1" applyBorder="1" applyAlignment="1">
      <alignment horizontal="center" vertical="top" wrapText="1"/>
    </xf>
    <xf numFmtId="0" fontId="8" fillId="4" borderId="1" xfId="0" applyFont="1" applyFill="1" applyBorder="1" applyAlignment="1">
      <alignment horizontal="center"/>
    </xf>
    <xf numFmtId="0" fontId="7" fillId="7" borderId="1" xfId="0" applyFont="1" applyFill="1" applyBorder="1" applyAlignment="1">
      <alignment horizontal="center"/>
    </xf>
    <xf numFmtId="20" fontId="7" fillId="7" borderId="1" xfId="0" applyNumberFormat="1" applyFont="1" applyFill="1" applyBorder="1" applyAlignment="1">
      <alignment horizontal="center"/>
    </xf>
    <xf numFmtId="0" fontId="7" fillId="7" borderId="1" xfId="0" applyFont="1" applyFill="1" applyBorder="1" applyAlignment="1"/>
    <xf numFmtId="0" fontId="8" fillId="7" borderId="1" xfId="0" applyFont="1" applyFill="1" applyBorder="1" applyAlignment="1">
      <alignment horizontal="center"/>
    </xf>
    <xf numFmtId="0" fontId="8" fillId="6" borderId="1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/>
    </xf>
    <xf numFmtId="0" fontId="7" fillId="5" borderId="1" xfId="0" applyFont="1" applyFill="1" applyBorder="1" applyAlignment="1"/>
    <xf numFmtId="0" fontId="7" fillId="6" borderId="1" xfId="0" applyFont="1" applyFill="1" applyBorder="1" applyAlignment="1"/>
    <xf numFmtId="0" fontId="7" fillId="0" borderId="1" xfId="0" applyFont="1" applyBorder="1" applyAlignment="1"/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4" xfId="0" applyFont="1" applyFill="1" applyBorder="1" applyAlignment="1"/>
    <xf numFmtId="0" fontId="7" fillId="2" borderId="10" xfId="0" applyFont="1" applyFill="1" applyBorder="1" applyAlignment="1"/>
    <xf numFmtId="0" fontId="7" fillId="2" borderId="5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/>
    <xf numFmtId="0" fontId="7" fillId="0" borderId="1" xfId="0" applyFont="1" applyBorder="1" applyAlignment="1">
      <alignment horizontal="center"/>
    </xf>
    <xf numFmtId="20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justify" vertical="top" wrapText="1"/>
    </xf>
    <xf numFmtId="0" fontId="8" fillId="0" borderId="1" xfId="0" applyFont="1" applyBorder="1" applyAlignment="1">
      <alignment horizontal="center" vertical="top" wrapText="1"/>
    </xf>
    <xf numFmtId="0" fontId="7" fillId="5" borderId="1" xfId="0" applyFont="1" applyFill="1" applyBorder="1" applyAlignment="1">
      <alignment horizontal="center"/>
    </xf>
    <xf numFmtId="20" fontId="7" fillId="5" borderId="1" xfId="0" applyNumberFormat="1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 vertical="top" wrapText="1"/>
    </xf>
    <xf numFmtId="0" fontId="8" fillId="5" borderId="1" xfId="0" applyFont="1" applyFill="1" applyBorder="1" applyAlignment="1">
      <alignment horizontal="center"/>
    </xf>
    <xf numFmtId="20" fontId="7" fillId="6" borderId="1" xfId="0" applyNumberFormat="1" applyFont="1" applyFill="1" applyBorder="1" applyAlignment="1">
      <alignment horizontal="center"/>
    </xf>
    <xf numFmtId="16" fontId="7" fillId="6" borderId="1" xfId="0" applyNumberFormat="1" applyFont="1" applyFill="1" applyBorder="1" applyAlignment="1">
      <alignment horizontal="center" vertical="top" wrapText="1"/>
    </xf>
    <xf numFmtId="16" fontId="7" fillId="7" borderId="1" xfId="0" applyNumberFormat="1" applyFont="1" applyFill="1" applyBorder="1" applyAlignment="1">
      <alignment horizontal="center" vertical="top" wrapText="1"/>
    </xf>
    <xf numFmtId="16" fontId="7" fillId="4" borderId="1" xfId="0" applyNumberFormat="1" applyFont="1" applyFill="1" applyBorder="1" applyAlignment="1">
      <alignment horizontal="center" vertical="top" wrapText="1"/>
    </xf>
    <xf numFmtId="16" fontId="7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16" fontId="7" fillId="5" borderId="1" xfId="0" applyNumberFormat="1" applyFont="1" applyFill="1" applyBorder="1" applyAlignment="1">
      <alignment horizontal="center" vertical="top" wrapText="1"/>
    </xf>
    <xf numFmtId="16" fontId="10" fillId="0" borderId="1" xfId="0" applyNumberFormat="1" applyFont="1" applyBorder="1" applyAlignment="1">
      <alignment horizontal="center" vertical="top" wrapText="1"/>
    </xf>
    <xf numFmtId="16" fontId="10" fillId="4" borderId="1" xfId="0" applyNumberFormat="1" applyFont="1" applyFill="1" applyBorder="1" applyAlignment="1">
      <alignment horizontal="center" vertical="top" wrapText="1"/>
    </xf>
    <xf numFmtId="0" fontId="13" fillId="0" borderId="20" xfId="0" applyFont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0" fontId="8" fillId="6" borderId="1" xfId="0" applyFont="1" applyFill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6" fillId="3" borderId="3" xfId="0" applyFont="1" applyFill="1" applyBorder="1" applyAlignment="1"/>
    <xf numFmtId="0" fontId="6" fillId="0" borderId="3" xfId="0" applyFont="1" applyBorder="1" applyAlignment="1"/>
    <xf numFmtId="0" fontId="11" fillId="0" borderId="3" xfId="0" applyFont="1" applyBorder="1" applyAlignment="1"/>
    <xf numFmtId="0" fontId="15" fillId="0" borderId="3" xfId="0" applyFont="1" applyBorder="1" applyAlignment="1">
      <alignment horizontal="center" vertical="top" wrapText="1"/>
    </xf>
    <xf numFmtId="0" fontId="15" fillId="0" borderId="21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20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/>
    <xf numFmtId="0" fontId="7" fillId="0" borderId="1" xfId="0" applyFont="1" applyFill="1" applyBorder="1" applyAlignment="1">
      <alignment horizontal="center"/>
    </xf>
    <xf numFmtId="16" fontId="7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 vertical="top" wrapText="1"/>
    </xf>
    <xf numFmtId="0" fontId="7" fillId="4" borderId="0" xfId="0" applyFont="1" applyFill="1" applyAlignment="1">
      <alignment horizontal="center"/>
    </xf>
    <xf numFmtId="0" fontId="7" fillId="6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7" fillId="7" borderId="1" xfId="0" applyFont="1" applyFill="1" applyBorder="1" applyAlignment="1">
      <alignment horizontal="center" vertical="top" wrapText="1"/>
    </xf>
    <xf numFmtId="0" fontId="7" fillId="6" borderId="0" xfId="0" applyFont="1" applyFill="1" applyAlignment="1">
      <alignment horizontal="center"/>
    </xf>
    <xf numFmtId="0" fontId="7" fillId="5" borderId="1" xfId="0" applyFont="1" applyFill="1" applyBorder="1" applyAlignment="1">
      <alignment horizontal="center" vertical="top" wrapText="1"/>
    </xf>
    <xf numFmtId="0" fontId="0" fillId="0" borderId="0" xfId="0" applyAlignment="1">
      <alignment horizontal="right" vertical="center"/>
    </xf>
    <xf numFmtId="0" fontId="0" fillId="0" borderId="0" xfId="0" applyFill="1" applyAlignment="1"/>
    <xf numFmtId="16" fontId="10" fillId="6" borderId="1" xfId="0" applyNumberFormat="1" applyFont="1" applyFill="1" applyBorder="1" applyAlignment="1">
      <alignment horizontal="center" vertical="top" wrapText="1"/>
    </xf>
    <xf numFmtId="0" fontId="7" fillId="6" borderId="1" xfId="0" applyFont="1" applyFill="1" applyBorder="1" applyAlignment="1">
      <alignment horizontal="justify" vertical="top" wrapText="1"/>
    </xf>
    <xf numFmtId="0" fontId="6" fillId="0" borderId="0" xfId="0" applyFont="1" applyBorder="1" applyAlignment="1"/>
    <xf numFmtId="0" fontId="14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6" fillId="3" borderId="0" xfId="0" applyFont="1" applyFill="1" applyBorder="1" applyAlignment="1"/>
    <xf numFmtId="0" fontId="13" fillId="0" borderId="0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vertical="top" wrapText="1"/>
    </xf>
    <xf numFmtId="0" fontId="8" fillId="6" borderId="1" xfId="0" applyFont="1" applyFill="1" applyBorder="1" applyAlignment="1">
      <alignment horizontal="center" vertical="center"/>
    </xf>
    <xf numFmtId="16" fontId="7" fillId="6" borderId="1" xfId="0" applyNumberFormat="1" applyFont="1" applyFill="1" applyBorder="1" applyAlignment="1">
      <alignment vertical="top" wrapText="1"/>
    </xf>
    <xf numFmtId="0" fontId="7" fillId="6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justify" vertical="top" wrapText="1"/>
    </xf>
    <xf numFmtId="16" fontId="7" fillId="0" borderId="1" xfId="0" applyNumberFormat="1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left" vertical="top" wrapText="1"/>
    </xf>
    <xf numFmtId="0" fontId="11" fillId="0" borderId="0" xfId="0" applyFont="1" applyBorder="1" applyAlignment="1"/>
    <xf numFmtId="0" fontId="7" fillId="6" borderId="13" xfId="0" applyFont="1" applyFill="1" applyBorder="1" applyAlignment="1">
      <alignment vertical="top" wrapText="1"/>
    </xf>
    <xf numFmtId="0" fontId="13" fillId="0" borderId="2" xfId="0" applyFont="1" applyBorder="1" applyAlignment="1">
      <alignment horizontal="center" vertical="top" wrapText="1"/>
    </xf>
    <xf numFmtId="0" fontId="6" fillId="3" borderId="2" xfId="0" applyFont="1" applyFill="1" applyBorder="1" applyAlignment="1"/>
    <xf numFmtId="0" fontId="14" fillId="0" borderId="2" xfId="0" applyFont="1" applyBorder="1" applyAlignment="1">
      <alignment horizontal="center" vertical="top" wrapText="1"/>
    </xf>
    <xf numFmtId="0" fontId="5" fillId="0" borderId="10" xfId="0" applyFont="1" applyBorder="1" applyAlignment="1"/>
    <xf numFmtId="0" fontId="5" fillId="0" borderId="2" xfId="0" applyFont="1" applyBorder="1" applyAlignment="1"/>
    <xf numFmtId="0" fontId="11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 vertical="top" wrapText="1"/>
    </xf>
    <xf numFmtId="0" fontId="7" fillId="4" borderId="19" xfId="0" applyFont="1" applyFill="1" applyBorder="1" applyAlignment="1">
      <alignment horizontal="center" vertical="top" wrapText="1"/>
    </xf>
    <xf numFmtId="0" fontId="17" fillId="2" borderId="13" xfId="0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center" vertical="center"/>
    </xf>
    <xf numFmtId="0" fontId="17" fillId="2" borderId="19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top" wrapText="1"/>
    </xf>
    <xf numFmtId="0" fontId="7" fillId="0" borderId="19" xfId="0" applyFont="1" applyFill="1" applyBorder="1" applyAlignment="1">
      <alignment horizontal="left" vertical="top" wrapText="1"/>
    </xf>
    <xf numFmtId="0" fontId="9" fillId="2" borderId="19" xfId="0" applyFont="1" applyFill="1" applyBorder="1" applyAlignment="1">
      <alignment horizontal="center" vertical="center"/>
    </xf>
    <xf numFmtId="0" fontId="7" fillId="6" borderId="13" xfId="0" applyFont="1" applyFill="1" applyBorder="1" applyAlignment="1">
      <alignment horizontal="left" vertical="top" wrapText="1"/>
    </xf>
    <xf numFmtId="0" fontId="7" fillId="6" borderId="19" xfId="0" applyFont="1" applyFill="1" applyBorder="1" applyAlignment="1">
      <alignment horizontal="left" vertical="top" wrapText="1"/>
    </xf>
    <xf numFmtId="0" fontId="7" fillId="6" borderId="14" xfId="0" applyFont="1" applyFill="1" applyBorder="1" applyAlignment="1">
      <alignment horizontal="left" vertical="top" wrapText="1"/>
    </xf>
    <xf numFmtId="0" fontId="5" fillId="0" borderId="7" xfId="0" applyFont="1" applyBorder="1" applyAlignment="1"/>
    <xf numFmtId="0" fontId="5" fillId="0" borderId="0" xfId="0" applyFont="1" applyBorder="1" applyAlignment="1"/>
    <xf numFmtId="0" fontId="6" fillId="0" borderId="1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3" borderId="1" xfId="0" applyFont="1" applyFill="1" applyBorder="1" applyAlignment="1">
      <alignment horizontal="left"/>
    </xf>
    <xf numFmtId="0" fontId="5" fillId="0" borderId="1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3" borderId="15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" xfId="0" applyBorder="1" applyAlignment="1"/>
    <xf numFmtId="0" fontId="7" fillId="0" borderId="13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7" fillId="5" borderId="13" xfId="0" applyFont="1" applyFill="1" applyBorder="1" applyAlignment="1">
      <alignment horizontal="center" vertical="top" wrapText="1"/>
    </xf>
    <xf numFmtId="0" fontId="7" fillId="5" borderId="19" xfId="0" applyFont="1" applyFill="1" applyBorder="1" applyAlignment="1">
      <alignment horizontal="center" vertical="top" wrapText="1"/>
    </xf>
    <xf numFmtId="0" fontId="9" fillId="2" borderId="11" xfId="0" applyFont="1" applyFill="1" applyBorder="1" applyAlignment="1">
      <alignment horizontal="left" vertical="center"/>
    </xf>
    <xf numFmtId="0" fontId="9" fillId="2" borderId="12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0" fontId="9" fillId="2" borderId="6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7" fillId="6" borderId="13" xfId="0" applyFont="1" applyFill="1" applyBorder="1" applyAlignment="1">
      <alignment horizontal="center" vertical="top" wrapText="1"/>
    </xf>
    <xf numFmtId="0" fontId="7" fillId="6" borderId="19" xfId="0" applyFont="1" applyFill="1" applyBorder="1" applyAlignment="1">
      <alignment horizontal="center" vertical="top" wrapText="1"/>
    </xf>
    <xf numFmtId="0" fontId="7" fillId="6" borderId="13" xfId="0" applyFont="1" applyFill="1" applyBorder="1" applyAlignment="1">
      <alignment horizontal="center"/>
    </xf>
    <xf numFmtId="0" fontId="7" fillId="6" borderId="14" xfId="0" applyFont="1" applyFill="1" applyBorder="1" applyAlignment="1">
      <alignment horizontal="center"/>
    </xf>
    <xf numFmtId="0" fontId="7" fillId="7" borderId="13" xfId="0" applyFont="1" applyFill="1" applyBorder="1" applyAlignment="1">
      <alignment horizontal="center" vertical="top" wrapText="1"/>
    </xf>
    <xf numFmtId="0" fontId="7" fillId="7" borderId="19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0" fontId="7" fillId="0" borderId="19" xfId="0" applyFont="1" applyFill="1" applyBorder="1" applyAlignment="1">
      <alignment horizontal="center" vertical="top" wrapText="1"/>
    </xf>
    <xf numFmtId="0" fontId="7" fillId="6" borderId="13" xfId="0" applyFont="1" applyFill="1" applyBorder="1" applyAlignment="1">
      <alignment horizontal="center" vertical="top"/>
    </xf>
    <xf numFmtId="0" fontId="7" fillId="6" borderId="19" xfId="0" applyFont="1" applyFill="1" applyBorder="1" applyAlignment="1">
      <alignment horizontal="center" vertical="top"/>
    </xf>
    <xf numFmtId="0" fontId="4" fillId="0" borderId="1" xfId="0" applyFont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/>
    </xf>
    <xf numFmtId="0" fontId="16" fillId="2" borderId="14" xfId="0" applyFont="1" applyFill="1" applyBorder="1" applyAlignment="1">
      <alignment horizontal="center" vertical="center"/>
    </xf>
    <xf numFmtId="0" fontId="16" fillId="2" borderId="19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2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1"/>
  <sheetViews>
    <sheetView tabSelected="1" view="pageBreakPreview" topLeftCell="A64" zoomScale="80" zoomScaleNormal="100" zoomScaleSheetLayoutView="80" workbookViewId="0">
      <selection activeCell="E80" sqref="E80"/>
    </sheetView>
  </sheetViews>
  <sheetFormatPr defaultColWidth="9" defaultRowHeight="15"/>
  <cols>
    <col min="1" max="1" width="3.42578125" customWidth="1"/>
    <col min="2" max="2" width="8.42578125" customWidth="1"/>
    <col min="3" max="3" width="5.140625" customWidth="1"/>
    <col min="4" max="4" width="21.140625" customWidth="1"/>
    <col min="5" max="5" width="19.140625" customWidth="1"/>
    <col min="6" max="8" width="3.7109375" style="6" customWidth="1"/>
    <col min="9" max="9" width="0.42578125" hidden="1" customWidth="1"/>
    <col min="10" max="10" width="18.85546875" customWidth="1"/>
    <col min="11" max="11" width="5" customWidth="1"/>
    <col min="12" max="12" width="18.7109375" customWidth="1"/>
    <col min="13" max="15" width="3.7109375" style="6" customWidth="1"/>
    <col min="16" max="16" width="2.28515625" style="6" customWidth="1"/>
    <col min="17" max="17" width="18.7109375" customWidth="1"/>
  </cols>
  <sheetData>
    <row r="1" spans="1:20">
      <c r="A1" s="152" t="s">
        <v>45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</row>
    <row r="2" spans="1:20" ht="47.25" customHeight="1">
      <c r="A2" s="152"/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</row>
    <row r="3" spans="1:20" ht="16.5" customHeight="1">
      <c r="A3" s="128"/>
      <c r="B3" s="125"/>
      <c r="C3" s="125"/>
      <c r="D3" s="129"/>
      <c r="E3" s="130" t="s">
        <v>0</v>
      </c>
      <c r="F3" s="130"/>
      <c r="G3" s="130"/>
      <c r="H3" s="130" t="s">
        <v>1</v>
      </c>
      <c r="I3" s="130"/>
      <c r="J3" s="130"/>
      <c r="K3" s="130"/>
      <c r="L3" s="124"/>
      <c r="M3" s="125"/>
      <c r="N3" s="125"/>
      <c r="O3" s="125"/>
      <c r="P3" s="125"/>
      <c r="Q3" s="125"/>
    </row>
    <row r="4" spans="1:20">
      <c r="A4" s="128"/>
      <c r="B4" s="125"/>
      <c r="C4" s="125"/>
      <c r="D4" s="129"/>
      <c r="E4" s="123" t="s">
        <v>48</v>
      </c>
      <c r="F4" s="123"/>
      <c r="G4" s="123"/>
      <c r="H4" s="123" t="s">
        <v>49</v>
      </c>
      <c r="I4" s="123"/>
      <c r="J4" s="123"/>
      <c r="K4" s="123"/>
      <c r="L4" s="124"/>
      <c r="M4" s="125"/>
      <c r="N4" s="125"/>
      <c r="O4" s="125"/>
      <c r="P4" s="125"/>
      <c r="Q4" s="125"/>
    </row>
    <row r="5" spans="1:20">
      <c r="A5" s="119"/>
      <c r="B5" s="120"/>
      <c r="C5" s="120"/>
      <c r="D5" s="120"/>
      <c r="E5" s="123" t="s">
        <v>46</v>
      </c>
      <c r="F5" s="131"/>
      <c r="G5" s="131"/>
      <c r="H5" s="98" t="s">
        <v>7</v>
      </c>
      <c r="I5" s="98"/>
      <c r="J5" s="98"/>
      <c r="K5" s="98"/>
      <c r="L5" s="124"/>
      <c r="M5" s="125"/>
      <c r="N5" s="125"/>
      <c r="O5" s="125"/>
      <c r="P5" s="125"/>
      <c r="Q5" s="125"/>
    </row>
    <row r="6" spans="1:20">
      <c r="A6" s="119"/>
      <c r="B6" s="120"/>
      <c r="C6" s="120"/>
      <c r="D6" s="120"/>
      <c r="E6" s="98" t="s">
        <v>6</v>
      </c>
      <c r="F6" s="98"/>
      <c r="G6" s="98"/>
      <c r="H6" s="98" t="s">
        <v>4</v>
      </c>
      <c r="I6" s="98"/>
      <c r="J6" s="98"/>
      <c r="K6" s="98"/>
      <c r="L6" s="121"/>
      <c r="M6" s="122"/>
      <c r="N6" s="122"/>
      <c r="O6" s="122"/>
      <c r="P6" s="122"/>
      <c r="Q6" s="122"/>
      <c r="T6" s="2"/>
    </row>
    <row r="7" spans="1:20">
      <c r="A7" s="119"/>
      <c r="B7" s="120"/>
      <c r="C7" s="120"/>
      <c r="D7" s="120"/>
      <c r="E7" s="123" t="s">
        <v>3</v>
      </c>
      <c r="F7" s="123"/>
      <c r="G7" s="123"/>
      <c r="H7" s="98" t="s">
        <v>47</v>
      </c>
      <c r="I7" s="98"/>
      <c r="J7" s="98"/>
      <c r="K7" s="98"/>
      <c r="L7" s="124"/>
      <c r="M7" s="125"/>
      <c r="N7" s="125"/>
      <c r="O7" s="125"/>
      <c r="P7" s="125"/>
      <c r="Q7" s="125"/>
    </row>
    <row r="8" spans="1:20">
      <c r="A8" s="120"/>
      <c r="B8" s="120"/>
      <c r="C8" s="120"/>
      <c r="D8" s="120"/>
      <c r="E8" s="123" t="s">
        <v>2</v>
      </c>
      <c r="F8" s="123"/>
      <c r="G8" s="123"/>
      <c r="H8" s="123" t="s">
        <v>5</v>
      </c>
      <c r="I8" s="123"/>
      <c r="J8" s="123"/>
      <c r="K8" s="123"/>
      <c r="L8" s="126"/>
      <c r="M8" s="127"/>
      <c r="N8" s="127"/>
      <c r="O8" s="127"/>
      <c r="P8" s="127"/>
      <c r="Q8" s="127"/>
    </row>
    <row r="9" spans="1:20">
      <c r="A9" s="95"/>
      <c r="B9" s="96"/>
      <c r="C9" s="96"/>
      <c r="D9" s="96"/>
      <c r="E9" s="97" t="s">
        <v>17</v>
      </c>
      <c r="F9" s="97"/>
      <c r="G9" s="97"/>
      <c r="H9" s="98" t="s">
        <v>51</v>
      </c>
      <c r="I9" s="98"/>
      <c r="J9" s="98"/>
      <c r="K9" s="99"/>
      <c r="L9" s="100"/>
      <c r="M9" s="101"/>
      <c r="N9" s="101"/>
      <c r="O9" s="101"/>
      <c r="P9" s="101"/>
      <c r="Q9" s="101"/>
    </row>
    <row r="10" spans="1:20" ht="13.5" customHeight="1">
      <c r="A10" s="22" t="s">
        <v>8</v>
      </c>
      <c r="B10" s="23" t="s">
        <v>9</v>
      </c>
      <c r="C10" s="23" t="s">
        <v>10</v>
      </c>
      <c r="D10" s="24" t="s">
        <v>11</v>
      </c>
      <c r="E10" s="25" t="s">
        <v>12</v>
      </c>
      <c r="F10" s="102" t="s">
        <v>13</v>
      </c>
      <c r="G10" s="103"/>
      <c r="H10" s="104"/>
      <c r="I10" s="26"/>
      <c r="J10" s="25" t="s">
        <v>12</v>
      </c>
      <c r="K10" s="27" t="s">
        <v>10</v>
      </c>
      <c r="L10" s="28" t="s">
        <v>14</v>
      </c>
      <c r="M10" s="105" t="s">
        <v>13</v>
      </c>
      <c r="N10" s="105"/>
      <c r="O10" s="105"/>
      <c r="P10" s="27"/>
      <c r="Q10" s="28" t="s">
        <v>14</v>
      </c>
    </row>
    <row r="11" spans="1:20" s="2" customFormat="1" ht="13.5" customHeight="1">
      <c r="A11" s="136" t="s">
        <v>64</v>
      </c>
      <c r="B11" s="137"/>
      <c r="C11" s="137"/>
      <c r="D11" s="137"/>
      <c r="E11" s="137"/>
      <c r="F11" s="137"/>
      <c r="G11" s="137"/>
      <c r="H11" s="137"/>
      <c r="I11" s="137"/>
      <c r="J11" s="137"/>
      <c r="K11" s="138"/>
      <c r="L11" s="138"/>
      <c r="M11" s="138"/>
      <c r="N11" s="138"/>
      <c r="O11" s="138"/>
      <c r="P11" s="138"/>
      <c r="Q11" s="139"/>
      <c r="S11" s="70"/>
      <c r="T11"/>
    </row>
    <row r="12" spans="1:20" ht="13.5" customHeight="1">
      <c r="A12" s="7">
        <v>1</v>
      </c>
      <c r="B12" s="45">
        <v>42755</v>
      </c>
      <c r="C12" s="8">
        <v>0.625</v>
      </c>
      <c r="D12" s="9" t="s">
        <v>52</v>
      </c>
      <c r="E12" s="63" t="str">
        <f>E4</f>
        <v>JABUTICABA</v>
      </c>
      <c r="F12" s="11">
        <v>2</v>
      </c>
      <c r="G12" s="12" t="s">
        <v>15</v>
      </c>
      <c r="H12" s="12">
        <v>2</v>
      </c>
      <c r="I12" s="106" t="str">
        <f>H4</f>
        <v>UNIÃO SOLTEIRO</v>
      </c>
      <c r="J12" s="107"/>
      <c r="K12" s="8">
        <v>0.70833333333333337</v>
      </c>
      <c r="L12" s="63" t="str">
        <f>E4</f>
        <v>JABUTICABA</v>
      </c>
      <c r="M12" s="11">
        <v>1</v>
      </c>
      <c r="N12" s="12" t="s">
        <v>15</v>
      </c>
      <c r="O12" s="12">
        <v>2</v>
      </c>
      <c r="P12" s="106" t="str">
        <f>H4</f>
        <v>UNIÃO SOLTEIRO</v>
      </c>
      <c r="Q12" s="107"/>
    </row>
    <row r="13" spans="1:20" ht="13.5" customHeight="1">
      <c r="A13" s="7">
        <v>2</v>
      </c>
      <c r="B13" s="45">
        <v>43120</v>
      </c>
      <c r="C13" s="8">
        <v>0.625</v>
      </c>
      <c r="D13" s="9" t="s">
        <v>53</v>
      </c>
      <c r="E13" s="63" t="str">
        <f>E6</f>
        <v>SANTA LUZIA</v>
      </c>
      <c r="F13" s="11">
        <v>0</v>
      </c>
      <c r="G13" s="12" t="s">
        <v>15</v>
      </c>
      <c r="H13" s="12">
        <v>3</v>
      </c>
      <c r="I13" s="106" t="str">
        <f>H6</f>
        <v>PALMEIRAS</v>
      </c>
      <c r="J13" s="107"/>
      <c r="K13" s="8">
        <v>0.70833333333333337</v>
      </c>
      <c r="L13" s="63" t="str">
        <f>E6</f>
        <v>SANTA LUZIA</v>
      </c>
      <c r="M13" s="11">
        <v>1</v>
      </c>
      <c r="N13" s="12" t="s">
        <v>15</v>
      </c>
      <c r="O13" s="12">
        <v>3</v>
      </c>
      <c r="P13" s="106" t="str">
        <f>H6</f>
        <v>PALMEIRAS</v>
      </c>
      <c r="Q13" s="107"/>
    </row>
    <row r="14" spans="1:20" ht="13.5" customHeight="1">
      <c r="A14" s="7">
        <v>3</v>
      </c>
      <c r="B14" s="45">
        <v>43120</v>
      </c>
      <c r="C14" s="8">
        <v>0.625</v>
      </c>
      <c r="D14" s="9" t="s">
        <v>54</v>
      </c>
      <c r="E14" s="64" t="str">
        <f>E7</f>
        <v>JUVENTUDE TAIPAS</v>
      </c>
      <c r="F14" s="11">
        <v>5</v>
      </c>
      <c r="G14" s="12" t="s">
        <v>15</v>
      </c>
      <c r="H14" s="12">
        <v>0</v>
      </c>
      <c r="I14" s="106" t="str">
        <f>H7</f>
        <v>BEIRA RIO</v>
      </c>
      <c r="J14" s="107"/>
      <c r="K14" s="8">
        <v>0.70833333333333337</v>
      </c>
      <c r="L14" s="64" t="str">
        <f>E7</f>
        <v>JUVENTUDE TAIPAS</v>
      </c>
      <c r="M14" s="11">
        <v>4</v>
      </c>
      <c r="N14" s="12" t="s">
        <v>15</v>
      </c>
      <c r="O14" s="12">
        <v>1</v>
      </c>
      <c r="P14" s="106" t="str">
        <f>H7</f>
        <v>BEIRA RIO</v>
      </c>
      <c r="Q14" s="107"/>
    </row>
    <row r="15" spans="1:20" s="1" customFormat="1" ht="13.5" customHeight="1">
      <c r="A15" s="140" t="s">
        <v>64</v>
      </c>
      <c r="B15" s="140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</row>
    <row r="16" spans="1:20" ht="13.5" customHeight="1">
      <c r="A16" s="29">
        <v>4</v>
      </c>
      <c r="B16" s="44">
        <v>43121</v>
      </c>
      <c r="C16" s="30">
        <v>0.625</v>
      </c>
      <c r="D16" s="21" t="s">
        <v>55</v>
      </c>
      <c r="E16" s="42" t="str">
        <f>E5</f>
        <v>INDEPENDENTE</v>
      </c>
      <c r="F16" s="32">
        <v>0</v>
      </c>
      <c r="G16" s="10" t="s">
        <v>15</v>
      </c>
      <c r="H16" s="10">
        <v>3</v>
      </c>
      <c r="I16" s="42"/>
      <c r="J16" s="42" t="str">
        <f>H5</f>
        <v>CRUZEIRO</v>
      </c>
      <c r="K16" s="30">
        <v>0.70833333333333337</v>
      </c>
      <c r="L16" s="42" t="str">
        <f>E5</f>
        <v>INDEPENDENTE</v>
      </c>
      <c r="M16" s="32">
        <v>1</v>
      </c>
      <c r="N16" s="10" t="s">
        <v>15</v>
      </c>
      <c r="O16" s="10">
        <v>2</v>
      </c>
      <c r="P16" s="132" t="str">
        <f>H5</f>
        <v>CRUZEIRO</v>
      </c>
      <c r="Q16" s="133"/>
    </row>
    <row r="17" spans="1:17" ht="13.5" customHeight="1">
      <c r="A17" s="18">
        <v>5</v>
      </c>
      <c r="B17" s="72">
        <v>43120</v>
      </c>
      <c r="C17" s="37">
        <v>0.625</v>
      </c>
      <c r="D17" s="20" t="s">
        <v>56</v>
      </c>
      <c r="E17" s="65" t="str">
        <f>E8</f>
        <v>SANTO AFONSO</v>
      </c>
      <c r="F17" s="49">
        <v>0</v>
      </c>
      <c r="G17" s="17" t="s">
        <v>15</v>
      </c>
      <c r="H17" s="17">
        <v>0</v>
      </c>
      <c r="I17" s="65"/>
      <c r="J17" s="65" t="str">
        <f>H8</f>
        <v>BOM SUCESSO</v>
      </c>
      <c r="K17" s="37">
        <v>0.70833333333333337</v>
      </c>
      <c r="L17" s="65" t="str">
        <f>E8</f>
        <v>SANTO AFONSO</v>
      </c>
      <c r="M17" s="49">
        <v>0</v>
      </c>
      <c r="N17" s="17" t="s">
        <v>15</v>
      </c>
      <c r="O17" s="17">
        <v>0</v>
      </c>
      <c r="P17" s="142" t="str">
        <f>H8</f>
        <v>BOM SUCESSO</v>
      </c>
      <c r="Q17" s="143"/>
    </row>
    <row r="18" spans="1:17" ht="13.5" customHeight="1">
      <c r="A18" s="29">
        <v>6</v>
      </c>
      <c r="B18" s="44">
        <v>43121</v>
      </c>
      <c r="C18" s="30">
        <v>0.625</v>
      </c>
      <c r="D18" s="21" t="s">
        <v>57</v>
      </c>
      <c r="E18" s="42" t="str">
        <f>E9</f>
        <v>FLAMENGO</v>
      </c>
      <c r="F18" s="32">
        <v>3</v>
      </c>
      <c r="G18" s="10" t="s">
        <v>15</v>
      </c>
      <c r="H18" s="10">
        <v>0</v>
      </c>
      <c r="I18" s="132" t="str">
        <f>H9</f>
        <v>SÃO JOSE</v>
      </c>
      <c r="J18" s="133"/>
      <c r="K18" s="30">
        <v>0.70833333333333337</v>
      </c>
      <c r="L18" s="42" t="str">
        <f>E9</f>
        <v>FLAMENGO</v>
      </c>
      <c r="M18" s="32">
        <v>0</v>
      </c>
      <c r="N18" s="10" t="s">
        <v>15</v>
      </c>
      <c r="O18" s="10">
        <v>1</v>
      </c>
      <c r="P18" s="132" t="str">
        <f>H9</f>
        <v>SÃO JOSE</v>
      </c>
      <c r="Q18" s="133"/>
    </row>
    <row r="19" spans="1:17" s="1" customFormat="1" ht="13.5" customHeight="1">
      <c r="A19" s="141" t="s">
        <v>63</v>
      </c>
      <c r="B19" s="141"/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</row>
    <row r="20" spans="1:17" ht="13.5" customHeight="1">
      <c r="A20" s="33">
        <v>7</v>
      </c>
      <c r="B20" s="43">
        <v>43127</v>
      </c>
      <c r="C20" s="8">
        <v>0.625</v>
      </c>
      <c r="D20" s="19" t="s">
        <v>58</v>
      </c>
      <c r="E20" s="69" t="str">
        <f>H5</f>
        <v>CRUZEIRO</v>
      </c>
      <c r="F20" s="35">
        <v>1</v>
      </c>
      <c r="G20" s="36" t="s">
        <v>15</v>
      </c>
      <c r="H20" s="36">
        <v>1</v>
      </c>
      <c r="I20" s="134" t="str">
        <f>E4</f>
        <v>JABUTICABA</v>
      </c>
      <c r="J20" s="135"/>
      <c r="K20" s="34">
        <v>0.66666666666666696</v>
      </c>
      <c r="L20" s="69" t="str">
        <f>H5</f>
        <v>CRUZEIRO</v>
      </c>
      <c r="M20" s="35">
        <v>1</v>
      </c>
      <c r="N20" s="36" t="s">
        <v>15</v>
      </c>
      <c r="O20" s="36">
        <v>1</v>
      </c>
      <c r="P20" s="134" t="str">
        <f>E4</f>
        <v>JABUTICABA</v>
      </c>
      <c r="Q20" s="135"/>
    </row>
    <row r="21" spans="1:17" ht="13.5" customHeight="1">
      <c r="A21" s="18">
        <v>8</v>
      </c>
      <c r="B21" s="43">
        <v>43127</v>
      </c>
      <c r="C21" s="8">
        <v>0.625</v>
      </c>
      <c r="D21" s="20" t="s">
        <v>59</v>
      </c>
      <c r="E21" s="65" t="str">
        <f>H9</f>
        <v>SÃO JOSE</v>
      </c>
      <c r="F21" s="35">
        <v>1</v>
      </c>
      <c r="G21" s="17" t="s">
        <v>15</v>
      </c>
      <c r="H21" s="17">
        <v>0</v>
      </c>
      <c r="I21" s="142" t="str">
        <f>E8</f>
        <v>SANTO AFONSO</v>
      </c>
      <c r="J21" s="143"/>
      <c r="K21" s="37">
        <v>0.66666666666666696</v>
      </c>
      <c r="L21" s="65" t="str">
        <f>H9</f>
        <v>SÃO JOSE</v>
      </c>
      <c r="M21" s="35">
        <v>2</v>
      </c>
      <c r="N21" s="17" t="s">
        <v>15</v>
      </c>
      <c r="O21" s="17">
        <v>3</v>
      </c>
      <c r="P21" s="142" t="str">
        <f>E8</f>
        <v>SANTO AFONSO</v>
      </c>
      <c r="Q21" s="143"/>
    </row>
    <row r="22" spans="1:17" s="3" customFormat="1" ht="13.5" customHeight="1">
      <c r="A22" s="18">
        <v>9</v>
      </c>
      <c r="B22" s="43">
        <v>43127</v>
      </c>
      <c r="C22" s="8">
        <v>0.625</v>
      </c>
      <c r="D22" s="20" t="s">
        <v>69</v>
      </c>
      <c r="E22" s="65" t="str">
        <f>H4</f>
        <v>UNIÃO SOLTEIRO</v>
      </c>
      <c r="F22" s="49">
        <v>0</v>
      </c>
      <c r="G22" s="17" t="s">
        <v>15</v>
      </c>
      <c r="H22" s="49">
        <v>1</v>
      </c>
      <c r="I22" s="142" t="str">
        <f>E9</f>
        <v>FLAMENGO</v>
      </c>
      <c r="J22" s="143"/>
      <c r="K22" s="37">
        <v>0.66666666666666696</v>
      </c>
      <c r="L22" s="65" t="str">
        <f>H4</f>
        <v>UNIÃO SOLTEIRO</v>
      </c>
      <c r="M22" s="49">
        <v>1</v>
      </c>
      <c r="N22" s="17" t="s">
        <v>15</v>
      </c>
      <c r="O22" s="49">
        <v>2</v>
      </c>
      <c r="P22" s="142" t="str">
        <f>E9</f>
        <v>FLAMENGO</v>
      </c>
      <c r="Q22" s="143"/>
    </row>
    <row r="23" spans="1:17" s="1" customFormat="1" ht="13.5" customHeight="1">
      <c r="A23" s="140" t="s">
        <v>63</v>
      </c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</row>
    <row r="24" spans="1:17" ht="13.5" customHeight="1">
      <c r="A24" s="18">
        <v>10</v>
      </c>
      <c r="B24" s="38">
        <v>43127</v>
      </c>
      <c r="C24" s="37">
        <v>0.625</v>
      </c>
      <c r="D24" s="20" t="s">
        <v>60</v>
      </c>
      <c r="E24" s="65" t="str">
        <f>H8</f>
        <v>BOM SUCESSO</v>
      </c>
      <c r="F24" s="49">
        <v>1</v>
      </c>
      <c r="G24" s="17" t="s">
        <v>15</v>
      </c>
      <c r="H24" s="17">
        <v>3</v>
      </c>
      <c r="I24" s="73" t="s">
        <v>17</v>
      </c>
      <c r="J24" s="68" t="str">
        <f>E7</f>
        <v>JUVENTUDE TAIPAS</v>
      </c>
      <c r="K24" s="37">
        <v>0.66666666666666696</v>
      </c>
      <c r="L24" s="65" t="str">
        <f>H8</f>
        <v>BOM SUCESSO</v>
      </c>
      <c r="M24" s="49">
        <v>0</v>
      </c>
      <c r="N24" s="17" t="s">
        <v>15</v>
      </c>
      <c r="O24" s="17">
        <v>0</v>
      </c>
      <c r="P24" s="144" t="str">
        <f>E7</f>
        <v>JUVENTUDE TAIPAS</v>
      </c>
      <c r="Q24" s="145"/>
    </row>
    <row r="25" spans="1:17" ht="13.5" customHeight="1">
      <c r="A25" s="13">
        <v>11</v>
      </c>
      <c r="B25" s="41">
        <v>43128</v>
      </c>
      <c r="C25" s="30">
        <v>0.625</v>
      </c>
      <c r="D25" s="15" t="s">
        <v>68</v>
      </c>
      <c r="E25" s="42" t="str">
        <f>H6</f>
        <v>PALMEIRAS</v>
      </c>
      <c r="F25" s="32">
        <v>0</v>
      </c>
      <c r="G25" s="10" t="s">
        <v>15</v>
      </c>
      <c r="H25" s="10">
        <v>1</v>
      </c>
      <c r="I25" s="31" t="s">
        <v>18</v>
      </c>
      <c r="J25" s="67" t="str">
        <f>E5</f>
        <v>INDEPENDENTE</v>
      </c>
      <c r="K25" s="30">
        <v>0.66666666666666696</v>
      </c>
      <c r="L25" s="42" t="str">
        <f>H6</f>
        <v>PALMEIRAS</v>
      </c>
      <c r="M25" s="32">
        <v>4</v>
      </c>
      <c r="N25" s="10" t="s">
        <v>15</v>
      </c>
      <c r="O25" s="10">
        <v>1</v>
      </c>
      <c r="P25" s="146" t="str">
        <f>E5</f>
        <v>INDEPENDENTE</v>
      </c>
      <c r="Q25" s="147"/>
    </row>
    <row r="26" spans="1:17" ht="13.5" customHeight="1">
      <c r="A26" s="13">
        <v>12</v>
      </c>
      <c r="B26" s="41">
        <v>43128</v>
      </c>
      <c r="C26" s="30">
        <v>0.625</v>
      </c>
      <c r="D26" s="15" t="s">
        <v>61</v>
      </c>
      <c r="E26" s="42" t="str">
        <f>H7</f>
        <v>BEIRA RIO</v>
      </c>
      <c r="F26" s="32">
        <v>2</v>
      </c>
      <c r="G26" s="10" t="s">
        <v>15</v>
      </c>
      <c r="H26" s="10">
        <v>3</v>
      </c>
      <c r="I26" s="31" t="s">
        <v>16</v>
      </c>
      <c r="J26" s="66" t="str">
        <f>E6</f>
        <v>SANTA LUZIA</v>
      </c>
      <c r="K26" s="30">
        <v>0.66666666666666696</v>
      </c>
      <c r="L26" s="42" t="str">
        <f>H7</f>
        <v>BEIRA RIO</v>
      </c>
      <c r="M26" s="32">
        <v>0</v>
      </c>
      <c r="N26" s="10" t="s">
        <v>15</v>
      </c>
      <c r="O26" s="10">
        <v>4</v>
      </c>
      <c r="P26" s="148" t="str">
        <f>E6</f>
        <v>SANTA LUZIA</v>
      </c>
      <c r="Q26" s="149"/>
    </row>
    <row r="27" spans="1:17" s="1" customFormat="1" ht="13.5" customHeight="1">
      <c r="A27" s="140" t="s">
        <v>62</v>
      </c>
      <c r="B27" s="140"/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</row>
    <row r="28" spans="1:17" ht="13.5" customHeight="1">
      <c r="A28" s="18">
        <v>13</v>
      </c>
      <c r="B28" s="38">
        <v>43134</v>
      </c>
      <c r="C28" s="8">
        <v>0.625</v>
      </c>
      <c r="D28" s="20" t="s">
        <v>54</v>
      </c>
      <c r="E28" s="68" t="str">
        <f>E7</f>
        <v>JUVENTUDE TAIPAS</v>
      </c>
      <c r="F28" s="49">
        <v>3</v>
      </c>
      <c r="G28" s="17" t="s">
        <v>15</v>
      </c>
      <c r="H28" s="17">
        <v>2</v>
      </c>
      <c r="I28" s="142" t="str">
        <f>H9</f>
        <v>SÃO JOSE</v>
      </c>
      <c r="J28" s="143"/>
      <c r="K28" s="37">
        <v>0.66666666666666696</v>
      </c>
      <c r="L28" s="68" t="str">
        <f>E7</f>
        <v>JUVENTUDE TAIPAS</v>
      </c>
      <c r="M28" s="49">
        <v>1</v>
      </c>
      <c r="N28" s="17" t="s">
        <v>15</v>
      </c>
      <c r="O28" s="17">
        <v>1</v>
      </c>
      <c r="P28" s="142" t="str">
        <f>H9</f>
        <v>SÃO JOSE</v>
      </c>
      <c r="Q28" s="143"/>
    </row>
    <row r="29" spans="1:17" ht="13.5" customHeight="1">
      <c r="A29" s="7">
        <v>14</v>
      </c>
      <c r="B29" s="38">
        <v>43134</v>
      </c>
      <c r="C29" s="8">
        <v>0.625</v>
      </c>
      <c r="D29" s="9" t="s">
        <v>55</v>
      </c>
      <c r="E29" s="63" t="str">
        <f>E5</f>
        <v>INDEPENDENTE</v>
      </c>
      <c r="F29" s="11">
        <v>4</v>
      </c>
      <c r="G29" s="12" t="s">
        <v>15</v>
      </c>
      <c r="H29" s="12">
        <v>0</v>
      </c>
      <c r="I29" s="106" t="str">
        <f>H7</f>
        <v>BEIRA RIO</v>
      </c>
      <c r="J29" s="107"/>
      <c r="K29" s="8">
        <v>0.66666666666666696</v>
      </c>
      <c r="L29" s="63" t="str">
        <f>E5</f>
        <v>INDEPENDENTE</v>
      </c>
      <c r="M29" s="11">
        <v>3</v>
      </c>
      <c r="N29" s="12" t="s">
        <v>15</v>
      </c>
      <c r="O29" s="12">
        <v>2</v>
      </c>
      <c r="P29" s="106" t="str">
        <f>H7</f>
        <v>BEIRA RIO</v>
      </c>
      <c r="Q29" s="107"/>
    </row>
    <row r="30" spans="1:17" ht="13.5" customHeight="1">
      <c r="A30" s="7">
        <v>15</v>
      </c>
      <c r="B30" s="38">
        <v>43134</v>
      </c>
      <c r="C30" s="8">
        <v>0.625</v>
      </c>
      <c r="D30" s="9" t="s">
        <v>53</v>
      </c>
      <c r="E30" s="63" t="str">
        <f>E6</f>
        <v>SANTA LUZIA</v>
      </c>
      <c r="F30" s="11">
        <v>0</v>
      </c>
      <c r="G30" s="12" t="s">
        <v>15</v>
      </c>
      <c r="H30" s="12">
        <v>1</v>
      </c>
      <c r="I30" s="106" t="str">
        <f>H8</f>
        <v>BOM SUCESSO</v>
      </c>
      <c r="J30" s="107"/>
      <c r="K30" s="8">
        <v>0.66666666666666696</v>
      </c>
      <c r="L30" s="63" t="str">
        <f>E6</f>
        <v>SANTA LUZIA</v>
      </c>
      <c r="M30" s="11">
        <v>4</v>
      </c>
      <c r="N30" s="12" t="s">
        <v>15</v>
      </c>
      <c r="O30" s="12">
        <v>1</v>
      </c>
      <c r="P30" s="106" t="str">
        <f>H8</f>
        <v>BOM SUCESSO</v>
      </c>
      <c r="Q30" s="107"/>
    </row>
    <row r="31" spans="1:17" s="1" customFormat="1" ht="13.5" customHeight="1">
      <c r="A31" s="140" t="s">
        <v>62</v>
      </c>
      <c r="B31" s="140"/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</row>
    <row r="32" spans="1:17" ht="13.5" customHeight="1">
      <c r="A32" s="18">
        <v>16</v>
      </c>
      <c r="B32" s="38">
        <v>43134</v>
      </c>
      <c r="C32" s="37">
        <v>0.625</v>
      </c>
      <c r="D32" s="20" t="s">
        <v>52</v>
      </c>
      <c r="E32" s="65" t="str">
        <f>E4</f>
        <v>JABUTICABA</v>
      </c>
      <c r="F32" s="49">
        <v>1</v>
      </c>
      <c r="G32" s="17" t="s">
        <v>15</v>
      </c>
      <c r="H32" s="17">
        <v>2</v>
      </c>
      <c r="I32" s="142" t="str">
        <f>H6</f>
        <v>PALMEIRAS</v>
      </c>
      <c r="J32" s="143"/>
      <c r="K32" s="37">
        <v>0.66666666666666696</v>
      </c>
      <c r="L32" s="65" t="str">
        <f>E4</f>
        <v>JABUTICABA</v>
      </c>
      <c r="M32" s="49">
        <v>2</v>
      </c>
      <c r="N32" s="17" t="s">
        <v>15</v>
      </c>
      <c r="O32" s="17">
        <v>3</v>
      </c>
      <c r="P32" s="142" t="str">
        <f>H6</f>
        <v>PALMEIRAS</v>
      </c>
      <c r="Q32" s="143"/>
    </row>
    <row r="33" spans="1:17" ht="13.5" customHeight="1">
      <c r="A33" s="29">
        <v>17</v>
      </c>
      <c r="B33" s="39">
        <v>43135</v>
      </c>
      <c r="C33" s="30">
        <v>0.625</v>
      </c>
      <c r="D33" s="21" t="s">
        <v>56</v>
      </c>
      <c r="E33" s="42" t="str">
        <f>E8</f>
        <v>SANTO AFONSO</v>
      </c>
      <c r="F33" s="32">
        <v>3</v>
      </c>
      <c r="G33" s="10" t="s">
        <v>15</v>
      </c>
      <c r="H33" s="10">
        <v>2</v>
      </c>
      <c r="I33" s="132" t="str">
        <f>H4</f>
        <v>UNIÃO SOLTEIRO</v>
      </c>
      <c r="J33" s="133"/>
      <c r="K33" s="30">
        <v>0.66666666666666696</v>
      </c>
      <c r="L33" s="42" t="str">
        <f>E8</f>
        <v>SANTO AFONSO</v>
      </c>
      <c r="M33" s="32">
        <v>0</v>
      </c>
      <c r="N33" s="10" t="s">
        <v>15</v>
      </c>
      <c r="O33" s="10">
        <v>1</v>
      </c>
      <c r="P33" s="132" t="str">
        <f>H4</f>
        <v>UNIÃO SOLTEIRO</v>
      </c>
      <c r="Q33" s="133"/>
    </row>
    <row r="34" spans="1:17" ht="13.5" customHeight="1">
      <c r="A34" s="29">
        <v>18</v>
      </c>
      <c r="B34" s="39">
        <v>43135</v>
      </c>
      <c r="C34" s="30">
        <v>0.625</v>
      </c>
      <c r="D34" s="21" t="s">
        <v>57</v>
      </c>
      <c r="E34" s="42" t="str">
        <f>E9</f>
        <v>FLAMENGO</v>
      </c>
      <c r="F34" s="32">
        <v>0</v>
      </c>
      <c r="G34" s="10" t="s">
        <v>15</v>
      </c>
      <c r="H34" s="10">
        <v>4</v>
      </c>
      <c r="I34" s="132" t="str">
        <f>H5</f>
        <v>CRUZEIRO</v>
      </c>
      <c r="J34" s="133"/>
      <c r="K34" s="30">
        <v>0.66666666666666696</v>
      </c>
      <c r="L34" s="42" t="str">
        <f>E9</f>
        <v>FLAMENGO</v>
      </c>
      <c r="M34" s="32">
        <v>0</v>
      </c>
      <c r="N34" s="10" t="s">
        <v>15</v>
      </c>
      <c r="O34" s="10">
        <v>1</v>
      </c>
      <c r="P34" s="132" t="str">
        <f>H5</f>
        <v>CRUZEIRO</v>
      </c>
      <c r="Q34" s="133"/>
    </row>
    <row r="35" spans="1:17" s="1" customFormat="1" ht="13.5" customHeight="1">
      <c r="A35" s="140" t="s">
        <v>65</v>
      </c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</row>
    <row r="36" spans="1:17" ht="13.5" customHeight="1">
      <c r="A36" s="18">
        <v>19</v>
      </c>
      <c r="B36" s="38">
        <v>43141</v>
      </c>
      <c r="C36" s="8">
        <v>0.625</v>
      </c>
      <c r="D36" s="20" t="s">
        <v>69</v>
      </c>
      <c r="E36" s="65" t="str">
        <f>H4</f>
        <v>UNIÃO SOLTEIRO</v>
      </c>
      <c r="F36" s="17">
        <v>1</v>
      </c>
      <c r="G36" s="17" t="s">
        <v>15</v>
      </c>
      <c r="H36" s="17">
        <v>3</v>
      </c>
      <c r="I36" s="142" t="str">
        <f>E7</f>
        <v>JUVENTUDE TAIPAS</v>
      </c>
      <c r="J36" s="143"/>
      <c r="K36" s="37">
        <v>0.66666666666666696</v>
      </c>
      <c r="L36" s="65" t="str">
        <f>H4</f>
        <v>UNIÃO SOLTEIRO</v>
      </c>
      <c r="M36" s="17">
        <v>1</v>
      </c>
      <c r="N36" s="17" t="s">
        <v>15</v>
      </c>
      <c r="O36" s="17">
        <v>3</v>
      </c>
      <c r="P36" s="142" t="str">
        <f>E7</f>
        <v>JUVENTUDE TAIPAS</v>
      </c>
      <c r="Q36" s="143"/>
    </row>
    <row r="37" spans="1:17" ht="13.5" customHeight="1">
      <c r="A37" s="18">
        <v>21</v>
      </c>
      <c r="B37" s="38">
        <v>43141</v>
      </c>
      <c r="C37" s="8">
        <v>0.625</v>
      </c>
      <c r="D37" s="20" t="s">
        <v>68</v>
      </c>
      <c r="E37" s="65" t="str">
        <f>H6</f>
        <v>PALMEIRAS</v>
      </c>
      <c r="F37" s="17">
        <v>2</v>
      </c>
      <c r="G37" s="17" t="s">
        <v>15</v>
      </c>
      <c r="H37" s="17">
        <v>0</v>
      </c>
      <c r="I37" s="142" t="str">
        <f>E9</f>
        <v>FLAMENGO</v>
      </c>
      <c r="J37" s="143"/>
      <c r="K37" s="37">
        <v>0.66666666666666696</v>
      </c>
      <c r="L37" s="65" t="str">
        <f>H6</f>
        <v>PALMEIRAS</v>
      </c>
      <c r="M37" s="17">
        <v>4</v>
      </c>
      <c r="N37" s="17" t="s">
        <v>15</v>
      </c>
      <c r="O37" s="17">
        <v>1</v>
      </c>
      <c r="P37" s="142" t="str">
        <f>E9</f>
        <v>FLAMENGO</v>
      </c>
      <c r="Q37" s="143"/>
    </row>
    <row r="38" spans="1:17" s="1" customFormat="1" ht="13.5" customHeight="1">
      <c r="A38" s="140" t="s">
        <v>65</v>
      </c>
      <c r="B38" s="140"/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</row>
    <row r="39" spans="1:17" ht="13.5" customHeight="1">
      <c r="A39" s="59">
        <v>20</v>
      </c>
      <c r="B39" s="60">
        <v>43142</v>
      </c>
      <c r="C39" s="30">
        <v>0.625</v>
      </c>
      <c r="D39" s="58" t="s">
        <v>58</v>
      </c>
      <c r="E39" s="66" t="str">
        <f>H5</f>
        <v>CRUZEIRO</v>
      </c>
      <c r="F39" s="62">
        <v>3</v>
      </c>
      <c r="G39" s="62" t="s">
        <v>15</v>
      </c>
      <c r="H39" s="62">
        <v>1</v>
      </c>
      <c r="I39" s="148" t="str">
        <f>E8</f>
        <v>SANTO AFONSO</v>
      </c>
      <c r="J39" s="149"/>
      <c r="K39" s="57">
        <v>0.66666666666666696</v>
      </c>
      <c r="L39" s="66" t="str">
        <f>H5</f>
        <v>CRUZEIRO</v>
      </c>
      <c r="M39" s="62">
        <v>2</v>
      </c>
      <c r="N39" s="62" t="s">
        <v>15</v>
      </c>
      <c r="O39" s="62">
        <v>2</v>
      </c>
      <c r="P39" s="148" t="str">
        <f>E8</f>
        <v>SANTO AFONSO</v>
      </c>
      <c r="Q39" s="149"/>
    </row>
    <row r="40" spans="1:17" ht="13.5" customHeight="1">
      <c r="A40" s="13">
        <v>22</v>
      </c>
      <c r="B40" s="60">
        <v>43142</v>
      </c>
      <c r="C40" s="30">
        <v>0.625</v>
      </c>
      <c r="D40" s="15" t="s">
        <v>61</v>
      </c>
      <c r="E40" s="67" t="str">
        <f>H7</f>
        <v>BEIRA RIO</v>
      </c>
      <c r="F40" s="32">
        <v>1</v>
      </c>
      <c r="G40" s="16" t="s">
        <v>15</v>
      </c>
      <c r="H40" s="32">
        <v>4</v>
      </c>
      <c r="I40" s="146" t="str">
        <f>E4</f>
        <v>JABUTICABA</v>
      </c>
      <c r="J40" s="147"/>
      <c r="K40" s="14">
        <v>0.66666666666666696</v>
      </c>
      <c r="L40" s="67" t="str">
        <f>H7</f>
        <v>BEIRA RIO</v>
      </c>
      <c r="M40" s="32">
        <v>1</v>
      </c>
      <c r="N40" s="16" t="s">
        <v>15</v>
      </c>
      <c r="O40" s="32">
        <v>0</v>
      </c>
      <c r="P40" s="146" t="str">
        <f>E4</f>
        <v>JABUTICABA</v>
      </c>
      <c r="Q40" s="147"/>
    </row>
    <row r="41" spans="1:17" ht="13.5" customHeight="1">
      <c r="A41" s="18">
        <v>23</v>
      </c>
      <c r="B41" s="38">
        <v>43141</v>
      </c>
      <c r="C41" s="37">
        <v>0.625</v>
      </c>
      <c r="D41" s="20" t="s">
        <v>60</v>
      </c>
      <c r="E41" s="65" t="str">
        <f>H8</f>
        <v>BOM SUCESSO</v>
      </c>
      <c r="F41" s="49">
        <v>2</v>
      </c>
      <c r="G41" s="17" t="s">
        <v>15</v>
      </c>
      <c r="H41" s="49">
        <v>1</v>
      </c>
      <c r="I41" s="142" t="str">
        <f>E5</f>
        <v>INDEPENDENTE</v>
      </c>
      <c r="J41" s="143"/>
      <c r="K41" s="37">
        <v>0.66666666666666696</v>
      </c>
      <c r="L41" s="65" t="str">
        <f>H8</f>
        <v>BOM SUCESSO</v>
      </c>
      <c r="M41" s="49">
        <v>2</v>
      </c>
      <c r="N41" s="17" t="s">
        <v>15</v>
      </c>
      <c r="O41" s="49">
        <v>1</v>
      </c>
      <c r="P41" s="142" t="str">
        <f>E5</f>
        <v>INDEPENDENTE</v>
      </c>
      <c r="Q41" s="143"/>
    </row>
    <row r="42" spans="1:17" ht="13.5" customHeight="1">
      <c r="A42" s="18">
        <v>24</v>
      </c>
      <c r="B42" s="38">
        <v>43141</v>
      </c>
      <c r="C42" s="37">
        <v>0.625</v>
      </c>
      <c r="D42" s="20" t="s">
        <v>59</v>
      </c>
      <c r="E42" s="65" t="str">
        <f>H9</f>
        <v>SÃO JOSE</v>
      </c>
      <c r="F42" s="49">
        <v>2</v>
      </c>
      <c r="G42" s="17" t="s">
        <v>15</v>
      </c>
      <c r="H42" s="49">
        <v>1</v>
      </c>
      <c r="I42" s="142" t="str">
        <f>E6</f>
        <v>SANTA LUZIA</v>
      </c>
      <c r="J42" s="143"/>
      <c r="K42" s="37">
        <v>0.66666666666666696</v>
      </c>
      <c r="L42" s="65" t="str">
        <f>H9</f>
        <v>SÃO JOSE</v>
      </c>
      <c r="M42" s="49">
        <v>3</v>
      </c>
      <c r="N42" s="17" t="s">
        <v>15</v>
      </c>
      <c r="O42" s="49">
        <v>3</v>
      </c>
      <c r="P42" s="142" t="str">
        <f>E6</f>
        <v>SANTA LUZIA</v>
      </c>
      <c r="Q42" s="143"/>
    </row>
    <row r="43" spans="1:17" s="1" customFormat="1" ht="13.5" customHeight="1">
      <c r="A43" s="140" t="s">
        <v>66</v>
      </c>
      <c r="B43" s="140"/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</row>
    <row r="44" spans="1:17" ht="13.5" customHeight="1">
      <c r="A44" s="7">
        <v>26</v>
      </c>
      <c r="B44" s="40">
        <v>43148</v>
      </c>
      <c r="C44" s="8">
        <v>0.625</v>
      </c>
      <c r="D44" s="9" t="s">
        <v>55</v>
      </c>
      <c r="E44" s="63" t="str">
        <f>E5</f>
        <v>INDEPENDENTE</v>
      </c>
      <c r="F44" s="17">
        <v>0</v>
      </c>
      <c r="G44" s="17" t="s">
        <v>15</v>
      </c>
      <c r="H44" s="17">
        <v>2</v>
      </c>
      <c r="I44" s="106" t="str">
        <f>H9</f>
        <v>SÃO JOSE</v>
      </c>
      <c r="J44" s="107"/>
      <c r="K44" s="8">
        <v>0.66666666666666696</v>
      </c>
      <c r="L44" s="63" t="str">
        <f>E5</f>
        <v>INDEPENDENTE</v>
      </c>
      <c r="M44" s="17">
        <v>2</v>
      </c>
      <c r="N44" s="17" t="s">
        <v>15</v>
      </c>
      <c r="O44" s="17">
        <v>6</v>
      </c>
      <c r="P44" s="106" t="str">
        <f>H9</f>
        <v>SÃO JOSE</v>
      </c>
      <c r="Q44" s="107"/>
    </row>
    <row r="45" spans="1:17" ht="13.5" customHeight="1">
      <c r="A45" s="59">
        <v>27</v>
      </c>
      <c r="B45" s="60">
        <v>43149</v>
      </c>
      <c r="C45" s="57">
        <v>0.625</v>
      </c>
      <c r="D45" s="58" t="s">
        <v>56</v>
      </c>
      <c r="E45" s="66" t="str">
        <f>E8</f>
        <v>SANTO AFONSO</v>
      </c>
      <c r="F45" s="62">
        <v>0</v>
      </c>
      <c r="G45" s="62" t="s">
        <v>15</v>
      </c>
      <c r="H45" s="62">
        <v>3</v>
      </c>
      <c r="I45" s="148" t="str">
        <f>H6</f>
        <v>PALMEIRAS</v>
      </c>
      <c r="J45" s="149"/>
      <c r="K45" s="57">
        <v>0.66666666666666696</v>
      </c>
      <c r="L45" s="66" t="str">
        <f>E8</f>
        <v>SANTO AFONSO</v>
      </c>
      <c r="M45" s="62">
        <v>2</v>
      </c>
      <c r="N45" s="62" t="s">
        <v>15</v>
      </c>
      <c r="O45" s="62">
        <v>1</v>
      </c>
      <c r="P45" s="148" t="str">
        <f>H6</f>
        <v>PALMEIRAS</v>
      </c>
      <c r="Q45" s="149"/>
    </row>
    <row r="46" spans="1:17" s="4" customFormat="1" ht="13.5" customHeight="1">
      <c r="A46" s="18">
        <v>28</v>
      </c>
      <c r="B46" s="40">
        <v>43148</v>
      </c>
      <c r="C46" s="8">
        <v>0.625</v>
      </c>
      <c r="D46" s="20" t="s">
        <v>54</v>
      </c>
      <c r="E46" s="68" t="str">
        <f>E7</f>
        <v>JUVENTUDE TAIPAS</v>
      </c>
      <c r="F46" s="49">
        <v>1</v>
      </c>
      <c r="G46" s="17" t="s">
        <v>15</v>
      </c>
      <c r="H46" s="49">
        <v>1</v>
      </c>
      <c r="I46" s="150" t="str">
        <f>H5</f>
        <v>CRUZEIRO</v>
      </c>
      <c r="J46" s="151"/>
      <c r="K46" s="37">
        <v>0.66666666666666696</v>
      </c>
      <c r="L46" s="68" t="str">
        <f>E7</f>
        <v>JUVENTUDE TAIPAS</v>
      </c>
      <c r="M46" s="49">
        <v>2</v>
      </c>
      <c r="N46" s="17" t="s">
        <v>15</v>
      </c>
      <c r="O46" s="49">
        <v>1</v>
      </c>
      <c r="P46" s="150" t="str">
        <f>H5</f>
        <v>CRUZEIRO</v>
      </c>
      <c r="Q46" s="151"/>
    </row>
    <row r="47" spans="1:17" s="1" customFormat="1" ht="13.5" customHeight="1">
      <c r="A47" s="140" t="s">
        <v>66</v>
      </c>
      <c r="B47" s="140"/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</row>
    <row r="48" spans="1:17" s="71" customFormat="1" ht="13.5" customHeight="1">
      <c r="A48" s="59">
        <v>25</v>
      </c>
      <c r="B48" s="60">
        <v>43149</v>
      </c>
      <c r="C48" s="30">
        <v>0.625</v>
      </c>
      <c r="D48" s="58" t="s">
        <v>52</v>
      </c>
      <c r="E48" s="66" t="str">
        <f>E4</f>
        <v>JABUTICABA</v>
      </c>
      <c r="F48" s="62">
        <v>2</v>
      </c>
      <c r="G48" s="62" t="s">
        <v>15</v>
      </c>
      <c r="H48" s="62">
        <v>0</v>
      </c>
      <c r="I48" s="148" t="str">
        <f>H8</f>
        <v>BOM SUCESSO</v>
      </c>
      <c r="J48" s="149"/>
      <c r="K48" s="57">
        <v>0.66666666666666696</v>
      </c>
      <c r="L48" s="66" t="str">
        <f>E4</f>
        <v>JABUTICABA</v>
      </c>
      <c r="M48" s="62">
        <v>2</v>
      </c>
      <c r="N48" s="62" t="s">
        <v>15</v>
      </c>
      <c r="O48" s="62">
        <v>1</v>
      </c>
      <c r="P48" s="148" t="str">
        <f>H8</f>
        <v>BOM SUCESSO</v>
      </c>
      <c r="Q48" s="149"/>
    </row>
    <row r="49" spans="1:17" ht="13.5" customHeight="1">
      <c r="A49" s="18">
        <v>29</v>
      </c>
      <c r="B49" s="38">
        <v>43148</v>
      </c>
      <c r="C49" s="37">
        <v>0.625</v>
      </c>
      <c r="D49" s="20" t="s">
        <v>53</v>
      </c>
      <c r="E49" s="65" t="str">
        <f>E6</f>
        <v>SANTA LUZIA</v>
      </c>
      <c r="F49" s="49">
        <v>0</v>
      </c>
      <c r="G49" s="17" t="s">
        <v>15</v>
      </c>
      <c r="H49" s="49">
        <v>3</v>
      </c>
      <c r="I49" s="65" t="s">
        <v>19</v>
      </c>
      <c r="J49" s="65" t="str">
        <f>H4</f>
        <v>UNIÃO SOLTEIRO</v>
      </c>
      <c r="K49" s="37">
        <v>0.66666666666666696</v>
      </c>
      <c r="L49" s="65" t="str">
        <f>E6</f>
        <v>SANTA LUZIA</v>
      </c>
      <c r="M49" s="49">
        <v>3</v>
      </c>
      <c r="N49" s="17" t="s">
        <v>15</v>
      </c>
      <c r="O49" s="49">
        <v>0</v>
      </c>
      <c r="P49" s="142" t="str">
        <f>H4</f>
        <v>UNIÃO SOLTEIRO</v>
      </c>
      <c r="Q49" s="143"/>
    </row>
    <row r="50" spans="1:17" ht="13.5" customHeight="1">
      <c r="A50" s="59">
        <v>30</v>
      </c>
      <c r="B50" s="60">
        <v>43149</v>
      </c>
      <c r="C50" s="30">
        <v>0.625</v>
      </c>
      <c r="D50" s="58" t="s">
        <v>57</v>
      </c>
      <c r="E50" s="66" t="str">
        <f>E9</f>
        <v>FLAMENGO</v>
      </c>
      <c r="F50" s="61">
        <v>3</v>
      </c>
      <c r="G50" s="62" t="s">
        <v>15</v>
      </c>
      <c r="H50" s="61">
        <v>1</v>
      </c>
      <c r="I50" s="148" t="str">
        <f>H7</f>
        <v>BEIRA RIO</v>
      </c>
      <c r="J50" s="149"/>
      <c r="K50" s="57">
        <v>0.66666666666666696</v>
      </c>
      <c r="L50" s="66" t="str">
        <f>E9</f>
        <v>FLAMENGO</v>
      </c>
      <c r="M50" s="61">
        <v>5</v>
      </c>
      <c r="N50" s="62" t="s">
        <v>15</v>
      </c>
      <c r="O50" s="61">
        <v>3</v>
      </c>
      <c r="P50" s="148" t="str">
        <f>H7</f>
        <v>BEIRA RIO</v>
      </c>
      <c r="Q50" s="149"/>
    </row>
    <row r="51" spans="1:17" ht="20.25" customHeight="1">
      <c r="A51" s="140" t="s">
        <v>67</v>
      </c>
      <c r="B51" s="140"/>
      <c r="C51" s="140"/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0"/>
      <c r="Q51" s="140"/>
    </row>
    <row r="52" spans="1:17" ht="15" customHeight="1">
      <c r="A52" s="59">
        <v>31</v>
      </c>
      <c r="B52" s="60">
        <v>43156</v>
      </c>
      <c r="C52" s="30">
        <v>0.58333333333333337</v>
      </c>
      <c r="D52" s="58" t="s">
        <v>59</v>
      </c>
      <c r="E52" s="66" t="str">
        <f>H9</f>
        <v>SÃO JOSE</v>
      </c>
      <c r="F52" s="62">
        <v>2</v>
      </c>
      <c r="G52" s="62" t="s">
        <v>15</v>
      </c>
      <c r="H52" s="62">
        <v>1</v>
      </c>
      <c r="I52" s="66"/>
      <c r="J52" s="66" t="str">
        <f>E4</f>
        <v>JABUTICABA</v>
      </c>
      <c r="K52" s="57">
        <v>0.66666666666666696</v>
      </c>
      <c r="L52" s="66" t="str">
        <f>H9</f>
        <v>SÃO JOSE</v>
      </c>
      <c r="M52" s="62">
        <v>1</v>
      </c>
      <c r="N52" s="62" t="s">
        <v>15</v>
      </c>
      <c r="O52" s="62">
        <v>1</v>
      </c>
      <c r="P52" s="148" t="str">
        <f>E4</f>
        <v>JABUTICABA</v>
      </c>
      <c r="Q52" s="149"/>
    </row>
    <row r="53" spans="1:17" ht="15" customHeight="1">
      <c r="A53" s="59">
        <v>32</v>
      </c>
      <c r="B53" s="60">
        <v>43156</v>
      </c>
      <c r="C53" s="30">
        <v>0.58333333333333337</v>
      </c>
      <c r="D53" s="58" t="s">
        <v>68</v>
      </c>
      <c r="E53" s="66" t="str">
        <f>H6</f>
        <v>PALMEIRAS</v>
      </c>
      <c r="F53" s="62">
        <v>2</v>
      </c>
      <c r="G53" s="62" t="s">
        <v>15</v>
      </c>
      <c r="H53" s="62">
        <v>0</v>
      </c>
      <c r="I53" s="148" t="str">
        <f>E7</f>
        <v>JUVENTUDE TAIPAS</v>
      </c>
      <c r="J53" s="149"/>
      <c r="K53" s="57">
        <v>0.66666666666666696</v>
      </c>
      <c r="L53" s="66" t="str">
        <f>H6</f>
        <v>PALMEIRAS</v>
      </c>
      <c r="M53" s="62">
        <v>4</v>
      </c>
      <c r="N53" s="62" t="s">
        <v>15</v>
      </c>
      <c r="O53" s="62">
        <v>0</v>
      </c>
      <c r="P53" s="148" t="str">
        <f>E7</f>
        <v>JUVENTUDE TAIPAS</v>
      </c>
      <c r="Q53" s="149"/>
    </row>
    <row r="54" spans="1:17" ht="15" customHeight="1">
      <c r="A54" s="59">
        <v>33</v>
      </c>
      <c r="B54" s="60">
        <v>43156</v>
      </c>
      <c r="C54" s="30">
        <v>0.58333333333333337</v>
      </c>
      <c r="D54" s="58" t="s">
        <v>70</v>
      </c>
      <c r="E54" s="66" t="str">
        <f>H5</f>
        <v>CRUZEIRO</v>
      </c>
      <c r="F54" s="62">
        <v>2</v>
      </c>
      <c r="G54" s="62" t="s">
        <v>15</v>
      </c>
      <c r="H54" s="62">
        <v>2</v>
      </c>
      <c r="I54" s="148" t="str">
        <f>E6</f>
        <v>SANTA LUZIA</v>
      </c>
      <c r="J54" s="149"/>
      <c r="K54" s="57">
        <v>0.66666666666666696</v>
      </c>
      <c r="L54" s="66" t="str">
        <f>H5</f>
        <v>CRUZEIRO</v>
      </c>
      <c r="M54" s="62">
        <v>1</v>
      </c>
      <c r="N54" s="62" t="s">
        <v>15</v>
      </c>
      <c r="O54" s="62">
        <v>1</v>
      </c>
      <c r="P54" s="148" t="str">
        <f>E6</f>
        <v>SANTA LUZIA</v>
      </c>
      <c r="Q54" s="149"/>
    </row>
    <row r="55" spans="1:17" ht="20.25" customHeight="1">
      <c r="A55" s="140" t="s">
        <v>67</v>
      </c>
      <c r="B55" s="140"/>
      <c r="C55" s="140"/>
      <c r="D55" s="140"/>
      <c r="E55" s="140"/>
      <c r="F55" s="140"/>
      <c r="G55" s="140"/>
      <c r="H55" s="140"/>
      <c r="I55" s="140"/>
      <c r="J55" s="140"/>
      <c r="K55" s="140"/>
      <c r="L55" s="140"/>
      <c r="M55" s="140"/>
      <c r="N55" s="140"/>
      <c r="O55" s="140"/>
      <c r="P55" s="140"/>
      <c r="Q55" s="140"/>
    </row>
    <row r="56" spans="1:17" s="5" customFormat="1" ht="15" customHeight="1">
      <c r="A56" s="59">
        <v>35</v>
      </c>
      <c r="B56" s="60">
        <v>43156</v>
      </c>
      <c r="C56" s="30">
        <v>0.58333333333333337</v>
      </c>
      <c r="D56" s="58" t="s">
        <v>69</v>
      </c>
      <c r="E56" s="66" t="str">
        <f>H4</f>
        <v>UNIÃO SOLTEIRO</v>
      </c>
      <c r="F56" s="61">
        <v>4</v>
      </c>
      <c r="G56" s="62" t="s">
        <v>15</v>
      </c>
      <c r="H56" s="61">
        <v>2</v>
      </c>
      <c r="I56" s="148" t="str">
        <f>E5</f>
        <v>INDEPENDENTE</v>
      </c>
      <c r="J56" s="149"/>
      <c r="K56" s="57">
        <v>0.66666666666666696</v>
      </c>
      <c r="L56" s="66" t="str">
        <f>H4</f>
        <v>UNIÃO SOLTEIRO</v>
      </c>
      <c r="M56" s="61">
        <v>1</v>
      </c>
      <c r="N56" s="62" t="s">
        <v>15</v>
      </c>
      <c r="O56" s="61">
        <v>1</v>
      </c>
      <c r="P56" s="148" t="str">
        <f>E5</f>
        <v>INDEPENDENTE</v>
      </c>
      <c r="Q56" s="149"/>
    </row>
    <row r="57" spans="1:17" ht="15" customHeight="1">
      <c r="A57" s="59">
        <v>36</v>
      </c>
      <c r="B57" s="60">
        <v>43156</v>
      </c>
      <c r="C57" s="30">
        <v>0.58333333333333337</v>
      </c>
      <c r="D57" s="58" t="s">
        <v>61</v>
      </c>
      <c r="E57" s="66" t="str">
        <f>H7</f>
        <v>BEIRA RIO</v>
      </c>
      <c r="F57" s="61">
        <v>0</v>
      </c>
      <c r="G57" s="62" t="s">
        <v>15</v>
      </c>
      <c r="H57" s="61">
        <v>10</v>
      </c>
      <c r="I57" s="148" t="str">
        <f>E8</f>
        <v>SANTO AFONSO</v>
      </c>
      <c r="J57" s="149"/>
      <c r="K57" s="57">
        <v>0.66666666666666696</v>
      </c>
      <c r="L57" s="66" t="str">
        <f>H7</f>
        <v>BEIRA RIO</v>
      </c>
      <c r="M57" s="61">
        <v>1</v>
      </c>
      <c r="N57" s="62" t="s">
        <v>15</v>
      </c>
      <c r="O57" s="61">
        <v>1</v>
      </c>
      <c r="P57" s="148" t="str">
        <f>E8</f>
        <v>SANTO AFONSO</v>
      </c>
      <c r="Q57" s="149"/>
    </row>
    <row r="58" spans="1:17" ht="15" customHeight="1">
      <c r="A58" s="59">
        <v>37</v>
      </c>
      <c r="B58" s="60">
        <v>43156</v>
      </c>
      <c r="C58" s="30">
        <v>0.58333333333333337</v>
      </c>
      <c r="D58" s="58" t="s">
        <v>60</v>
      </c>
      <c r="E58" s="66" t="str">
        <f>H8</f>
        <v>BOM SUCESSO</v>
      </c>
      <c r="F58" s="61">
        <v>0</v>
      </c>
      <c r="G58" s="62" t="s">
        <v>15</v>
      </c>
      <c r="H58" s="61">
        <v>1</v>
      </c>
      <c r="I58" s="148" t="str">
        <f>E9</f>
        <v>FLAMENGO</v>
      </c>
      <c r="J58" s="149"/>
      <c r="K58" s="57">
        <v>0.66666666666666696</v>
      </c>
      <c r="L58" s="66" t="str">
        <f>H8</f>
        <v>BOM SUCESSO</v>
      </c>
      <c r="M58" s="61">
        <v>0</v>
      </c>
      <c r="N58" s="62" t="s">
        <v>15</v>
      </c>
      <c r="O58" s="61">
        <v>1</v>
      </c>
      <c r="P58" s="148" t="str">
        <f>E9</f>
        <v>FLAMENGO</v>
      </c>
      <c r="Q58" s="149"/>
    </row>
    <row r="59" spans="1:17">
      <c r="A59" s="153" t="s">
        <v>73</v>
      </c>
      <c r="B59" s="154"/>
      <c r="C59" s="154"/>
      <c r="D59" s="154"/>
      <c r="E59" s="154"/>
      <c r="F59" s="154"/>
      <c r="G59" s="154"/>
      <c r="H59" s="154"/>
      <c r="I59" s="154"/>
      <c r="J59" s="154"/>
      <c r="K59" s="154"/>
      <c r="L59" s="154"/>
      <c r="M59" s="154"/>
      <c r="N59" s="154"/>
      <c r="O59" s="154"/>
      <c r="P59" s="154"/>
      <c r="Q59" s="155"/>
    </row>
    <row r="60" spans="1:17" ht="20.25">
      <c r="A60" s="79"/>
      <c r="B60" s="80" t="s">
        <v>9</v>
      </c>
      <c r="C60" s="79" t="s">
        <v>74</v>
      </c>
      <c r="D60" s="79" t="s">
        <v>11</v>
      </c>
      <c r="E60" s="79" t="s">
        <v>20</v>
      </c>
      <c r="F60" s="108" t="s">
        <v>75</v>
      </c>
      <c r="G60" s="109"/>
      <c r="H60" s="110"/>
      <c r="I60" s="79"/>
      <c r="J60" s="79" t="s">
        <v>20</v>
      </c>
      <c r="K60" s="79" t="s">
        <v>74</v>
      </c>
      <c r="L60" s="79" t="s">
        <v>21</v>
      </c>
      <c r="M60" s="108" t="s">
        <v>75</v>
      </c>
      <c r="N60" s="109"/>
      <c r="O60" s="110"/>
      <c r="P60" s="111" t="s">
        <v>21</v>
      </c>
      <c r="Q60" s="115"/>
    </row>
    <row r="61" spans="1:17">
      <c r="A61" s="59">
        <v>38</v>
      </c>
      <c r="B61" s="60">
        <v>43163</v>
      </c>
      <c r="C61" s="57">
        <v>0.58333333333333304</v>
      </c>
      <c r="D61" s="58" t="s">
        <v>68</v>
      </c>
      <c r="E61" s="85" t="s">
        <v>4</v>
      </c>
      <c r="F61" s="61">
        <v>0</v>
      </c>
      <c r="G61" s="62" t="s">
        <v>15</v>
      </c>
      <c r="H61" s="61">
        <v>0</v>
      </c>
      <c r="I61" s="86"/>
      <c r="J61" s="85" t="s">
        <v>51</v>
      </c>
      <c r="K61" s="57">
        <v>0.66666666666666696</v>
      </c>
      <c r="L61" s="85" t="s">
        <v>4</v>
      </c>
      <c r="M61" s="61">
        <v>6</v>
      </c>
      <c r="N61" s="62" t="s">
        <v>15</v>
      </c>
      <c r="O61" s="61">
        <v>2</v>
      </c>
      <c r="P61" s="113" t="s">
        <v>51</v>
      </c>
      <c r="Q61" s="114"/>
    </row>
    <row r="62" spans="1:17">
      <c r="A62" s="59">
        <v>39</v>
      </c>
      <c r="B62" s="60">
        <v>43163</v>
      </c>
      <c r="C62" s="57">
        <v>0.58333333333333304</v>
      </c>
      <c r="D62" s="58" t="s">
        <v>57</v>
      </c>
      <c r="E62" s="85" t="s">
        <v>17</v>
      </c>
      <c r="F62" s="61">
        <v>4</v>
      </c>
      <c r="G62" s="62" t="s">
        <v>15</v>
      </c>
      <c r="H62" s="61">
        <v>6</v>
      </c>
      <c r="I62" s="86"/>
      <c r="J62" s="87" t="s">
        <v>49</v>
      </c>
      <c r="K62" s="57">
        <v>0.66666666666666696</v>
      </c>
      <c r="L62" s="85" t="s">
        <v>17</v>
      </c>
      <c r="M62" s="61">
        <v>1</v>
      </c>
      <c r="N62" s="62" t="s">
        <v>15</v>
      </c>
      <c r="O62" s="61">
        <v>0</v>
      </c>
      <c r="P62" s="113" t="s">
        <v>49</v>
      </c>
      <c r="Q62" s="114"/>
    </row>
    <row r="63" spans="1:17">
      <c r="A63" s="18">
        <v>40</v>
      </c>
      <c r="B63" s="38">
        <v>43162</v>
      </c>
      <c r="C63" s="37">
        <v>0.58333333333333337</v>
      </c>
      <c r="D63" s="20" t="s">
        <v>53</v>
      </c>
      <c r="E63" s="81" t="s">
        <v>48</v>
      </c>
      <c r="F63" s="49">
        <v>2</v>
      </c>
      <c r="G63" s="17" t="s">
        <v>15</v>
      </c>
      <c r="H63" s="49">
        <v>2</v>
      </c>
      <c r="I63" s="82"/>
      <c r="J63" s="81" t="s">
        <v>3</v>
      </c>
      <c r="K63" s="37">
        <v>0.66666666666666696</v>
      </c>
      <c r="L63" s="81" t="s">
        <v>6</v>
      </c>
      <c r="M63" s="49">
        <v>3</v>
      </c>
      <c r="N63" s="17" t="s">
        <v>15</v>
      </c>
      <c r="O63" s="49">
        <v>4</v>
      </c>
      <c r="P63" s="116" t="s">
        <v>3</v>
      </c>
      <c r="Q63" s="117"/>
    </row>
    <row r="64" spans="1:17">
      <c r="A64" s="59">
        <v>41</v>
      </c>
      <c r="B64" s="60">
        <v>43163</v>
      </c>
      <c r="C64" s="57">
        <v>0.58333333333333337</v>
      </c>
      <c r="D64" s="58" t="s">
        <v>56</v>
      </c>
      <c r="E64" s="85" t="s">
        <v>2</v>
      </c>
      <c r="F64" s="61">
        <v>2</v>
      </c>
      <c r="G64" s="62" t="s">
        <v>15</v>
      </c>
      <c r="H64" s="61">
        <v>2</v>
      </c>
      <c r="I64" s="86"/>
      <c r="J64" s="87" t="s">
        <v>7</v>
      </c>
      <c r="K64" s="57">
        <v>0.66666666666666696</v>
      </c>
      <c r="L64" s="85" t="s">
        <v>2</v>
      </c>
      <c r="M64" s="61">
        <v>2</v>
      </c>
      <c r="N64" s="62" t="s">
        <v>15</v>
      </c>
      <c r="O64" s="61">
        <v>0</v>
      </c>
      <c r="P64" s="113" t="s">
        <v>7</v>
      </c>
      <c r="Q64" s="114" t="s">
        <v>7</v>
      </c>
    </row>
    <row r="65" spans="1:17" ht="20.25">
      <c r="A65" s="79"/>
      <c r="B65" s="80" t="s">
        <v>9</v>
      </c>
      <c r="C65" s="79" t="s">
        <v>74</v>
      </c>
      <c r="D65" s="79" t="s">
        <v>11</v>
      </c>
      <c r="E65" s="79" t="s">
        <v>20</v>
      </c>
      <c r="F65" s="108" t="s">
        <v>75</v>
      </c>
      <c r="G65" s="109"/>
      <c r="H65" s="110"/>
      <c r="I65" s="79"/>
      <c r="J65" s="79" t="s">
        <v>20</v>
      </c>
      <c r="K65" s="79" t="s">
        <v>74</v>
      </c>
      <c r="L65" s="79" t="s">
        <v>21</v>
      </c>
      <c r="M65" s="108" t="s">
        <v>75</v>
      </c>
      <c r="N65" s="109"/>
      <c r="O65" s="110"/>
      <c r="P65" s="111" t="s">
        <v>21</v>
      </c>
      <c r="Q65" s="112"/>
    </row>
    <row r="66" spans="1:17">
      <c r="A66" s="18">
        <v>42</v>
      </c>
      <c r="B66" s="83">
        <v>43169</v>
      </c>
      <c r="C66" s="37">
        <v>0.58333333333333304</v>
      </c>
      <c r="D66" s="20" t="s">
        <v>69</v>
      </c>
      <c r="E66" s="73" t="s">
        <v>49</v>
      </c>
      <c r="F66" s="49">
        <v>2</v>
      </c>
      <c r="G66" s="17" t="s">
        <v>15</v>
      </c>
      <c r="H66" s="49">
        <v>2</v>
      </c>
      <c r="I66" s="17"/>
      <c r="J66" s="84" t="s">
        <v>4</v>
      </c>
      <c r="K66" s="37">
        <v>0.66666666666666696</v>
      </c>
      <c r="L66" s="73" t="s">
        <v>49</v>
      </c>
      <c r="M66" s="49">
        <v>2</v>
      </c>
      <c r="N66" s="17" t="s">
        <v>15</v>
      </c>
      <c r="O66" s="49">
        <v>1</v>
      </c>
      <c r="P66" s="116" t="s">
        <v>4</v>
      </c>
      <c r="Q66" s="117"/>
    </row>
    <row r="67" spans="1:17">
      <c r="A67" s="18">
        <v>43</v>
      </c>
      <c r="B67" s="83">
        <v>43169</v>
      </c>
      <c r="C67" s="37">
        <v>0.58333333333333304</v>
      </c>
      <c r="D67" s="20" t="s">
        <v>59</v>
      </c>
      <c r="E67" s="81" t="s">
        <v>76</v>
      </c>
      <c r="F67" s="49">
        <v>0</v>
      </c>
      <c r="G67" s="17" t="s">
        <v>15</v>
      </c>
      <c r="H67" s="49">
        <v>4</v>
      </c>
      <c r="I67" s="17"/>
      <c r="J67" s="91" t="s">
        <v>77</v>
      </c>
      <c r="K67" s="37">
        <v>0.66666666666666696</v>
      </c>
      <c r="L67" s="81" t="s">
        <v>51</v>
      </c>
      <c r="M67" s="49">
        <v>1</v>
      </c>
      <c r="N67" s="17" t="s">
        <v>15</v>
      </c>
      <c r="O67" s="49">
        <v>1</v>
      </c>
      <c r="P67" s="116" t="s">
        <v>77</v>
      </c>
      <c r="Q67" s="118"/>
    </row>
    <row r="68" spans="1:17">
      <c r="A68" s="18">
        <v>44</v>
      </c>
      <c r="B68" s="83">
        <v>43169</v>
      </c>
      <c r="C68" s="37">
        <v>0.58333333333333337</v>
      </c>
      <c r="D68" s="20" t="s">
        <v>58</v>
      </c>
      <c r="E68" s="73" t="s">
        <v>7</v>
      </c>
      <c r="F68" s="49">
        <v>0</v>
      </c>
      <c r="G68" s="17" t="s">
        <v>15</v>
      </c>
      <c r="H68" s="49">
        <v>2</v>
      </c>
      <c r="I68" s="17"/>
      <c r="J68" s="81" t="s">
        <v>48</v>
      </c>
      <c r="K68" s="37">
        <v>0.66666666666666696</v>
      </c>
      <c r="L68" s="73" t="s">
        <v>7</v>
      </c>
      <c r="M68" s="49">
        <v>4</v>
      </c>
      <c r="N68" s="17" t="s">
        <v>15</v>
      </c>
      <c r="O68" s="49">
        <v>3</v>
      </c>
      <c r="P68" s="116" t="s">
        <v>6</v>
      </c>
      <c r="Q68" s="117"/>
    </row>
    <row r="69" spans="1:17" ht="15" customHeight="1">
      <c r="A69" s="18">
        <v>45</v>
      </c>
      <c r="B69" s="83">
        <v>43169</v>
      </c>
      <c r="C69" s="37">
        <v>0.58333333333333337</v>
      </c>
      <c r="D69" s="20" t="s">
        <v>54</v>
      </c>
      <c r="E69" s="81" t="s">
        <v>3</v>
      </c>
      <c r="F69" s="49">
        <v>4</v>
      </c>
      <c r="G69" s="17" t="s">
        <v>15</v>
      </c>
      <c r="H69" s="49">
        <v>2</v>
      </c>
      <c r="I69" s="17"/>
      <c r="J69" s="91" t="s">
        <v>2</v>
      </c>
      <c r="K69" s="37">
        <v>0.66666666666666696</v>
      </c>
      <c r="L69" s="81" t="s">
        <v>3</v>
      </c>
      <c r="M69" s="49">
        <v>0</v>
      </c>
      <c r="N69" s="17" t="s">
        <v>15</v>
      </c>
      <c r="O69" s="49">
        <v>0</v>
      </c>
      <c r="P69" s="116" t="s">
        <v>2</v>
      </c>
      <c r="Q69" s="118"/>
    </row>
    <row r="70" spans="1:17" ht="20.25">
      <c r="A70" s="79"/>
      <c r="B70" s="80" t="s">
        <v>9</v>
      </c>
      <c r="C70" s="79" t="s">
        <v>74</v>
      </c>
      <c r="D70" s="79" t="s">
        <v>11</v>
      </c>
      <c r="E70" s="79" t="s">
        <v>20</v>
      </c>
      <c r="F70" s="108" t="s">
        <v>75</v>
      </c>
      <c r="G70" s="109"/>
      <c r="H70" s="110"/>
      <c r="I70" s="79"/>
      <c r="J70" s="79" t="s">
        <v>20</v>
      </c>
      <c r="K70" s="79" t="s">
        <v>74</v>
      </c>
      <c r="L70" s="79" t="s">
        <v>21</v>
      </c>
      <c r="M70" s="108" t="s">
        <v>75</v>
      </c>
      <c r="N70" s="109"/>
      <c r="O70" s="110"/>
      <c r="P70" s="111" t="s">
        <v>21</v>
      </c>
      <c r="Q70" s="112"/>
    </row>
    <row r="71" spans="1:17">
      <c r="A71" s="18">
        <v>46</v>
      </c>
      <c r="B71" s="83">
        <v>43183</v>
      </c>
      <c r="C71" s="37">
        <v>0.58333333333333304</v>
      </c>
      <c r="D71" s="20" t="s">
        <v>68</v>
      </c>
      <c r="E71" s="84" t="s">
        <v>4</v>
      </c>
      <c r="F71" s="49">
        <v>0</v>
      </c>
      <c r="G71" s="17" t="s">
        <v>15</v>
      </c>
      <c r="H71" s="49">
        <v>1</v>
      </c>
      <c r="I71" s="17"/>
      <c r="J71" s="81" t="s">
        <v>17</v>
      </c>
      <c r="K71" s="37">
        <v>0.66666666666666696</v>
      </c>
      <c r="L71" s="84" t="s">
        <v>4</v>
      </c>
      <c r="M71" s="49">
        <v>3</v>
      </c>
      <c r="N71" s="17" t="s">
        <v>15</v>
      </c>
      <c r="O71" s="49">
        <v>0</v>
      </c>
      <c r="P71" s="116" t="s">
        <v>17</v>
      </c>
      <c r="Q71" s="117"/>
    </row>
    <row r="72" spans="1:17">
      <c r="A72" s="18">
        <v>47</v>
      </c>
      <c r="B72" s="83">
        <v>43183</v>
      </c>
      <c r="C72" s="37">
        <v>0.58333333333333304</v>
      </c>
      <c r="D72" s="20" t="s">
        <v>59</v>
      </c>
      <c r="E72" s="81" t="s">
        <v>51</v>
      </c>
      <c r="F72" s="49">
        <v>1</v>
      </c>
      <c r="G72" s="17" t="s">
        <v>15</v>
      </c>
      <c r="H72" s="49">
        <v>2</v>
      </c>
      <c r="I72" s="17"/>
      <c r="J72" s="81" t="s">
        <v>49</v>
      </c>
      <c r="K72" s="37">
        <v>0.66666666666666696</v>
      </c>
      <c r="L72" s="81" t="s">
        <v>51</v>
      </c>
      <c r="M72" s="49">
        <v>4</v>
      </c>
      <c r="N72" s="17" t="s">
        <v>15</v>
      </c>
      <c r="O72" s="49">
        <v>2</v>
      </c>
      <c r="P72" s="116" t="s">
        <v>49</v>
      </c>
      <c r="Q72" s="117"/>
    </row>
    <row r="73" spans="1:17">
      <c r="A73" s="59">
        <v>48</v>
      </c>
      <c r="B73" s="88">
        <v>43184</v>
      </c>
      <c r="C73" s="57">
        <v>0.58333333333333337</v>
      </c>
      <c r="D73" s="58" t="s">
        <v>53</v>
      </c>
      <c r="E73" s="89" t="s">
        <v>48</v>
      </c>
      <c r="F73" s="61">
        <v>0</v>
      </c>
      <c r="G73" s="62" t="s">
        <v>15</v>
      </c>
      <c r="H73" s="61">
        <v>2</v>
      </c>
      <c r="I73" s="62"/>
      <c r="J73" s="85" t="s">
        <v>2</v>
      </c>
      <c r="K73" s="57">
        <v>0.66666666666666696</v>
      </c>
      <c r="L73" s="89" t="s">
        <v>6</v>
      </c>
      <c r="M73" s="61">
        <v>0</v>
      </c>
      <c r="N73" s="62" t="s">
        <v>15</v>
      </c>
      <c r="O73" s="61">
        <v>1</v>
      </c>
      <c r="P73" s="113" t="s">
        <v>2</v>
      </c>
      <c r="Q73" s="114"/>
    </row>
    <row r="74" spans="1:17">
      <c r="A74" s="59">
        <v>49</v>
      </c>
      <c r="B74" s="88">
        <v>43184</v>
      </c>
      <c r="C74" s="57">
        <v>0.58333333333333337</v>
      </c>
      <c r="D74" s="58" t="s">
        <v>54</v>
      </c>
      <c r="E74" s="85" t="s">
        <v>3</v>
      </c>
      <c r="F74" s="61">
        <v>2</v>
      </c>
      <c r="G74" s="62" t="s">
        <v>15</v>
      </c>
      <c r="H74" s="61">
        <v>1</v>
      </c>
      <c r="I74" s="62"/>
      <c r="J74" s="85" t="s">
        <v>7</v>
      </c>
      <c r="K74" s="57">
        <v>0.66666666666666696</v>
      </c>
      <c r="L74" s="85" t="s">
        <v>3</v>
      </c>
      <c r="M74" s="61">
        <v>1</v>
      </c>
      <c r="N74" s="62" t="s">
        <v>15</v>
      </c>
      <c r="O74" s="61">
        <v>3</v>
      </c>
      <c r="P74" s="113" t="s">
        <v>7</v>
      </c>
      <c r="Q74" s="114"/>
    </row>
    <row r="75" spans="1:17" ht="20.25">
      <c r="A75" s="111" t="s">
        <v>82</v>
      </c>
      <c r="B75" s="112"/>
      <c r="C75" s="112"/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5"/>
    </row>
    <row r="76" spans="1:17" ht="20.25">
      <c r="A76" s="79"/>
      <c r="B76" s="80" t="s">
        <v>9</v>
      </c>
      <c r="C76" s="79" t="s">
        <v>74</v>
      </c>
      <c r="D76" s="79" t="s">
        <v>11</v>
      </c>
      <c r="E76" s="79" t="s">
        <v>20</v>
      </c>
      <c r="F76" s="108" t="s">
        <v>75</v>
      </c>
      <c r="G76" s="109"/>
      <c r="H76" s="110"/>
      <c r="I76" s="79"/>
      <c r="J76" s="79" t="s">
        <v>20</v>
      </c>
      <c r="K76" s="79" t="s">
        <v>74</v>
      </c>
      <c r="L76" s="79" t="s">
        <v>21</v>
      </c>
      <c r="M76" s="108" t="s">
        <v>75</v>
      </c>
      <c r="N76" s="109"/>
      <c r="O76" s="110"/>
      <c r="P76" s="111" t="s">
        <v>21</v>
      </c>
      <c r="Q76" s="112"/>
    </row>
    <row r="77" spans="1:17" ht="15" customHeight="1">
      <c r="A77" s="18">
        <v>50</v>
      </c>
      <c r="B77" s="83">
        <v>43197</v>
      </c>
      <c r="C77" s="37">
        <v>0.58333333333333304</v>
      </c>
      <c r="D77" s="20" t="s">
        <v>58</v>
      </c>
      <c r="E77" s="81" t="s">
        <v>3</v>
      </c>
      <c r="F77" s="49">
        <v>4</v>
      </c>
      <c r="G77" s="17" t="s">
        <v>15</v>
      </c>
      <c r="H77" s="49">
        <v>0</v>
      </c>
      <c r="I77" s="17"/>
      <c r="J77" s="81" t="s">
        <v>17</v>
      </c>
      <c r="K77" s="37">
        <v>0.66666666666666696</v>
      </c>
      <c r="L77" s="81" t="s">
        <v>7</v>
      </c>
      <c r="M77" s="49">
        <v>1</v>
      </c>
      <c r="N77" s="17" t="s">
        <v>15</v>
      </c>
      <c r="O77" s="49">
        <v>0</v>
      </c>
      <c r="P77" s="116" t="s">
        <v>17</v>
      </c>
      <c r="Q77" s="117"/>
    </row>
    <row r="78" spans="1:17" ht="15" customHeight="1">
      <c r="A78" s="59">
        <v>51</v>
      </c>
      <c r="B78" s="88">
        <v>43198</v>
      </c>
      <c r="C78" s="57">
        <v>0.58333333333333304</v>
      </c>
      <c r="D78" s="58" t="s">
        <v>59</v>
      </c>
      <c r="E78" s="89" t="s">
        <v>49</v>
      </c>
      <c r="F78" s="61">
        <v>1</v>
      </c>
      <c r="G78" s="62" t="s">
        <v>15</v>
      </c>
      <c r="H78" s="61">
        <v>0</v>
      </c>
      <c r="I78" s="62"/>
      <c r="J78" s="85" t="s">
        <v>2</v>
      </c>
      <c r="K78" s="57">
        <v>0.66666666666666696</v>
      </c>
      <c r="L78" s="89" t="s">
        <v>51</v>
      </c>
      <c r="M78" s="61">
        <v>0</v>
      </c>
      <c r="N78" s="62" t="s">
        <v>15</v>
      </c>
      <c r="O78" s="61">
        <v>2</v>
      </c>
      <c r="P78" s="113" t="s">
        <v>2</v>
      </c>
      <c r="Q78" s="114"/>
    </row>
    <row r="79" spans="1:17" ht="20.25">
      <c r="A79" s="79"/>
      <c r="B79" s="80" t="s">
        <v>9</v>
      </c>
      <c r="C79" s="79" t="s">
        <v>74</v>
      </c>
      <c r="D79" s="79" t="s">
        <v>11</v>
      </c>
      <c r="E79" s="79" t="s">
        <v>20</v>
      </c>
      <c r="F79" s="108" t="s">
        <v>75</v>
      </c>
      <c r="G79" s="109"/>
      <c r="H79" s="110"/>
      <c r="I79" s="79"/>
      <c r="J79" s="79" t="s">
        <v>20</v>
      </c>
      <c r="K79" s="79" t="s">
        <v>74</v>
      </c>
      <c r="L79" s="79" t="s">
        <v>21</v>
      </c>
      <c r="M79" s="108" t="s">
        <v>75</v>
      </c>
      <c r="N79" s="109"/>
      <c r="O79" s="110"/>
      <c r="P79" s="111" t="s">
        <v>21</v>
      </c>
      <c r="Q79" s="112"/>
    </row>
    <row r="80" spans="1:17">
      <c r="A80" s="59">
        <v>52</v>
      </c>
      <c r="B80" s="88">
        <v>43205</v>
      </c>
      <c r="C80" s="57">
        <v>0.58333333333333304</v>
      </c>
      <c r="D80" s="58" t="s">
        <v>57</v>
      </c>
      <c r="E80" s="85" t="s">
        <v>17</v>
      </c>
      <c r="F80" s="61"/>
      <c r="G80" s="62" t="s">
        <v>15</v>
      </c>
      <c r="H80" s="61"/>
      <c r="I80" s="62"/>
      <c r="J80" s="85" t="s">
        <v>3</v>
      </c>
      <c r="K80" s="57">
        <v>0.66666666666666696</v>
      </c>
      <c r="L80" s="85" t="s">
        <v>17</v>
      </c>
      <c r="M80" s="61"/>
      <c r="N80" s="62" t="s">
        <v>15</v>
      </c>
      <c r="O80" s="61"/>
      <c r="P80" s="113" t="s">
        <v>7</v>
      </c>
      <c r="Q80" s="114"/>
    </row>
    <row r="81" spans="1:17">
      <c r="A81" s="18">
        <v>53</v>
      </c>
      <c r="B81" s="83">
        <v>43204</v>
      </c>
      <c r="C81" s="37">
        <v>0.58333333333333304</v>
      </c>
      <c r="D81" s="20" t="s">
        <v>56</v>
      </c>
      <c r="E81" s="84" t="s">
        <v>2</v>
      </c>
      <c r="F81" s="49"/>
      <c r="G81" s="17" t="s">
        <v>15</v>
      </c>
      <c r="H81" s="49"/>
      <c r="I81" s="17"/>
      <c r="J81" s="81" t="s">
        <v>49</v>
      </c>
      <c r="K81" s="37">
        <v>0.66666666666666696</v>
      </c>
      <c r="L81" s="84" t="s">
        <v>2</v>
      </c>
      <c r="M81" s="49"/>
      <c r="N81" s="17" t="s">
        <v>15</v>
      </c>
      <c r="O81" s="49"/>
      <c r="P81" s="116" t="s">
        <v>51</v>
      </c>
      <c r="Q81" s="117"/>
    </row>
  </sheetData>
  <sortState ref="T4:T15">
    <sortCondition ref="T4"/>
  </sortState>
  <mergeCells count="141">
    <mergeCell ref="P79:Q79"/>
    <mergeCell ref="A75:Q75"/>
    <mergeCell ref="F79:H79"/>
    <mergeCell ref="M79:O79"/>
    <mergeCell ref="P80:Q80"/>
    <mergeCell ref="P81:Q81"/>
    <mergeCell ref="P54:Q54"/>
    <mergeCell ref="P56:Q56"/>
    <mergeCell ref="P57:Q57"/>
    <mergeCell ref="P58:Q58"/>
    <mergeCell ref="I58:J58"/>
    <mergeCell ref="A59:Q59"/>
    <mergeCell ref="F60:H60"/>
    <mergeCell ref="M60:O60"/>
    <mergeCell ref="F65:H65"/>
    <mergeCell ref="M65:O65"/>
    <mergeCell ref="P77:Q77"/>
    <mergeCell ref="P78:Q78"/>
    <mergeCell ref="P71:Q71"/>
    <mergeCell ref="P72:Q72"/>
    <mergeCell ref="P73:Q73"/>
    <mergeCell ref="P49:Q49"/>
    <mergeCell ref="P52:Q52"/>
    <mergeCell ref="A1:Q2"/>
    <mergeCell ref="A51:Q51"/>
    <mergeCell ref="I53:J53"/>
    <mergeCell ref="I54:J54"/>
    <mergeCell ref="A55:Q55"/>
    <mergeCell ref="I56:J56"/>
    <mergeCell ref="I57:J57"/>
    <mergeCell ref="A43:Q43"/>
    <mergeCell ref="P48:Q48"/>
    <mergeCell ref="P44:Q44"/>
    <mergeCell ref="I44:J44"/>
    <mergeCell ref="A47:Q47"/>
    <mergeCell ref="I45:J45"/>
    <mergeCell ref="P53:Q53"/>
    <mergeCell ref="I34:J34"/>
    <mergeCell ref="I50:J50"/>
    <mergeCell ref="P45:Q45"/>
    <mergeCell ref="P50:Q50"/>
    <mergeCell ref="P28:Q28"/>
    <mergeCell ref="P29:Q29"/>
    <mergeCell ref="P30:Q30"/>
    <mergeCell ref="P32:Q32"/>
    <mergeCell ref="I48:J48"/>
    <mergeCell ref="A31:Q31"/>
    <mergeCell ref="I32:J32"/>
    <mergeCell ref="I33:J33"/>
    <mergeCell ref="A35:Q35"/>
    <mergeCell ref="I36:J36"/>
    <mergeCell ref="I39:J39"/>
    <mergeCell ref="I37:J37"/>
    <mergeCell ref="A38:Q38"/>
    <mergeCell ref="I40:J40"/>
    <mergeCell ref="P42:Q42"/>
    <mergeCell ref="I46:J46"/>
    <mergeCell ref="I42:J42"/>
    <mergeCell ref="P46:Q46"/>
    <mergeCell ref="I21:J21"/>
    <mergeCell ref="I22:J22"/>
    <mergeCell ref="A23:Q23"/>
    <mergeCell ref="P21:Q21"/>
    <mergeCell ref="P22:Q22"/>
    <mergeCell ref="P24:Q24"/>
    <mergeCell ref="P25:Q25"/>
    <mergeCell ref="P26:Q26"/>
    <mergeCell ref="I41:J41"/>
    <mergeCell ref="P36:Q36"/>
    <mergeCell ref="P39:Q39"/>
    <mergeCell ref="P37:Q37"/>
    <mergeCell ref="A27:Q27"/>
    <mergeCell ref="I28:J28"/>
    <mergeCell ref="I29:J29"/>
    <mergeCell ref="I30:J30"/>
    <mergeCell ref="P34:Q34"/>
    <mergeCell ref="P40:Q40"/>
    <mergeCell ref="P41:Q41"/>
    <mergeCell ref="P33:Q33"/>
    <mergeCell ref="P18:Q18"/>
    <mergeCell ref="P20:Q20"/>
    <mergeCell ref="A11:Q11"/>
    <mergeCell ref="I12:J12"/>
    <mergeCell ref="I13:J13"/>
    <mergeCell ref="P12:Q12"/>
    <mergeCell ref="P13:Q13"/>
    <mergeCell ref="I14:J14"/>
    <mergeCell ref="A15:Q15"/>
    <mergeCell ref="I18:J18"/>
    <mergeCell ref="A19:Q19"/>
    <mergeCell ref="P16:Q16"/>
    <mergeCell ref="P17:Q17"/>
    <mergeCell ref="I20:J20"/>
    <mergeCell ref="A3:D3"/>
    <mergeCell ref="E3:G3"/>
    <mergeCell ref="H3:K3"/>
    <mergeCell ref="L3:Q3"/>
    <mergeCell ref="A4:D4"/>
    <mergeCell ref="E4:G4"/>
    <mergeCell ref="H4:K4"/>
    <mergeCell ref="L4:Q4"/>
    <mergeCell ref="A5:D5"/>
    <mergeCell ref="E5:G5"/>
    <mergeCell ref="H5:K5"/>
    <mergeCell ref="L5:Q5"/>
    <mergeCell ref="A6:D6"/>
    <mergeCell ref="E6:G6"/>
    <mergeCell ref="H6:K6"/>
    <mergeCell ref="L6:Q6"/>
    <mergeCell ref="A7:D7"/>
    <mergeCell ref="E7:G7"/>
    <mergeCell ref="H7:K7"/>
    <mergeCell ref="L7:Q7"/>
    <mergeCell ref="A8:D8"/>
    <mergeCell ref="E8:G8"/>
    <mergeCell ref="H8:K8"/>
    <mergeCell ref="L8:Q8"/>
    <mergeCell ref="A9:D9"/>
    <mergeCell ref="E9:G9"/>
    <mergeCell ref="H9:K9"/>
    <mergeCell ref="L9:Q9"/>
    <mergeCell ref="F10:H10"/>
    <mergeCell ref="M10:O10"/>
    <mergeCell ref="P14:Q14"/>
    <mergeCell ref="F76:H76"/>
    <mergeCell ref="M76:O76"/>
    <mergeCell ref="P76:Q76"/>
    <mergeCell ref="P74:Q74"/>
    <mergeCell ref="P60:Q60"/>
    <mergeCell ref="P65:Q65"/>
    <mergeCell ref="P70:Q70"/>
    <mergeCell ref="F70:H70"/>
    <mergeCell ref="M70:O70"/>
    <mergeCell ref="P61:Q61"/>
    <mergeCell ref="P62:Q62"/>
    <mergeCell ref="P63:Q63"/>
    <mergeCell ref="P64:Q64"/>
    <mergeCell ref="P66:Q66"/>
    <mergeCell ref="P67:Q67"/>
    <mergeCell ref="P68:Q68"/>
    <mergeCell ref="P69:Q69"/>
  </mergeCells>
  <pageMargins left="0.55972222222222201" right="0.118055555555556" top="0.196527777777778" bottom="0.196527777777778" header="0.31458333333333299" footer="0.31458333333333299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9"/>
  <sheetViews>
    <sheetView zoomScale="70" zoomScaleNormal="70" workbookViewId="0">
      <selection sqref="A1:M29"/>
    </sheetView>
  </sheetViews>
  <sheetFormatPr defaultRowHeight="15"/>
  <cols>
    <col min="1" max="1" width="8.85546875" customWidth="1"/>
    <col min="2" max="2" width="30.5703125" customWidth="1"/>
    <col min="11" max="11" width="13.140625" bestFit="1" customWidth="1"/>
  </cols>
  <sheetData>
    <row r="1" spans="1:26" ht="47.25" customHeight="1">
      <c r="A1" s="158" t="s">
        <v>71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</row>
    <row r="2" spans="1:26" ht="0.75" customHeight="1" thickBot="1">
      <c r="A2" s="156" t="s">
        <v>20</v>
      </c>
      <c r="B2" s="157"/>
      <c r="C2" s="157"/>
      <c r="D2" s="157"/>
      <c r="E2" s="157"/>
      <c r="F2" s="157"/>
      <c r="G2" s="157"/>
      <c r="H2" s="157"/>
      <c r="I2" s="157"/>
      <c r="J2" s="157"/>
    </row>
    <row r="3" spans="1:26" ht="23.25" customHeight="1" thickBot="1">
      <c r="A3" s="54" t="s">
        <v>22</v>
      </c>
      <c r="B3" s="55" t="s">
        <v>23</v>
      </c>
      <c r="C3" s="56" t="s">
        <v>24</v>
      </c>
      <c r="D3" s="56" t="s">
        <v>25</v>
      </c>
      <c r="E3" s="56" t="s">
        <v>26</v>
      </c>
      <c r="F3" s="56" t="s">
        <v>27</v>
      </c>
      <c r="G3" s="56" t="s">
        <v>28</v>
      </c>
      <c r="H3" s="56" t="s">
        <v>29</v>
      </c>
      <c r="I3" s="56" t="s">
        <v>30</v>
      </c>
      <c r="J3" s="56" t="s">
        <v>31</v>
      </c>
      <c r="K3" s="54" t="s">
        <v>38</v>
      </c>
      <c r="L3" s="54" t="s">
        <v>26</v>
      </c>
      <c r="M3" s="54" t="s">
        <v>72</v>
      </c>
    </row>
    <row r="4" spans="1:26" ht="15" customHeight="1" thickBot="1">
      <c r="A4" s="50" t="s">
        <v>32</v>
      </c>
      <c r="B4" s="51" t="s">
        <v>4</v>
      </c>
      <c r="C4" s="47">
        <f t="shared" ref="C4:C15" si="0">SUM((E4*3)+F4*1)</f>
        <v>15</v>
      </c>
      <c r="D4" s="48">
        <f t="shared" ref="D4:D15" si="1">SUM(E4+F4+G4)</f>
        <v>6</v>
      </c>
      <c r="E4" s="48">
        <v>5</v>
      </c>
      <c r="F4" s="48"/>
      <c r="G4" s="48">
        <v>1</v>
      </c>
      <c r="H4" s="48">
        <v>12</v>
      </c>
      <c r="I4" s="48">
        <v>2</v>
      </c>
      <c r="J4" s="48">
        <f t="shared" ref="J4:J15" si="2">H4-I4</f>
        <v>10</v>
      </c>
      <c r="K4" s="48">
        <f t="shared" ref="K4:K15" si="3">SUM((C4*100)/(D4*3))</f>
        <v>83.333333333333329</v>
      </c>
      <c r="L4" s="48">
        <v>1</v>
      </c>
      <c r="M4" s="48">
        <v>12</v>
      </c>
    </row>
    <row r="5" spans="1:26" ht="15" customHeight="1" thickBot="1">
      <c r="A5" s="50" t="s">
        <v>33</v>
      </c>
      <c r="B5" s="51" t="s">
        <v>3</v>
      </c>
      <c r="C5" s="47">
        <f t="shared" si="0"/>
        <v>13</v>
      </c>
      <c r="D5" s="48">
        <f t="shared" si="1"/>
        <v>6</v>
      </c>
      <c r="E5" s="48">
        <v>4</v>
      </c>
      <c r="F5" s="48">
        <v>1</v>
      </c>
      <c r="G5" s="48">
        <v>1</v>
      </c>
      <c r="H5" s="48">
        <v>15</v>
      </c>
      <c r="I5" s="48">
        <v>7</v>
      </c>
      <c r="J5" s="48">
        <f t="shared" si="2"/>
        <v>8</v>
      </c>
      <c r="K5" s="48">
        <f t="shared" si="3"/>
        <v>72.222222222222229</v>
      </c>
      <c r="L5" s="48">
        <v>0</v>
      </c>
      <c r="M5" s="48">
        <v>9</v>
      </c>
    </row>
    <row r="6" spans="1:26" ht="15" customHeight="1" thickBot="1">
      <c r="A6" s="50" t="s">
        <v>34</v>
      </c>
      <c r="B6" s="51" t="s">
        <v>50</v>
      </c>
      <c r="C6" s="47">
        <f t="shared" ref="C6:C8" si="4">SUM((E6*3)+F6*1)</f>
        <v>12</v>
      </c>
      <c r="D6" s="48">
        <f t="shared" ref="D6:D8" si="5">SUM(E6+F6+G6)</f>
        <v>6</v>
      </c>
      <c r="E6" s="48">
        <v>4</v>
      </c>
      <c r="F6" s="48"/>
      <c r="G6" s="48">
        <v>2</v>
      </c>
      <c r="H6" s="48">
        <v>9</v>
      </c>
      <c r="I6" s="48">
        <v>8</v>
      </c>
      <c r="J6" s="48">
        <f t="shared" ref="J6:J8" si="6">H6-I6</f>
        <v>1</v>
      </c>
      <c r="K6" s="48">
        <f t="shared" ref="K6:K8" si="7">SUM((C6*100)/(D6*3))</f>
        <v>66.666666666666671</v>
      </c>
      <c r="L6" s="48">
        <v>0</v>
      </c>
      <c r="M6" s="48">
        <v>7</v>
      </c>
    </row>
    <row r="7" spans="1:26" ht="15" customHeight="1" thickBot="1">
      <c r="A7" s="50" t="s">
        <v>35</v>
      </c>
      <c r="B7" s="51" t="s">
        <v>7</v>
      </c>
      <c r="C7" s="47">
        <f t="shared" si="4"/>
        <v>12</v>
      </c>
      <c r="D7" s="48">
        <f t="shared" si="5"/>
        <v>6</v>
      </c>
      <c r="E7" s="48">
        <v>3</v>
      </c>
      <c r="F7" s="48">
        <v>3</v>
      </c>
      <c r="G7" s="48"/>
      <c r="H7" s="48">
        <v>14</v>
      </c>
      <c r="I7" s="48">
        <v>5</v>
      </c>
      <c r="J7" s="48">
        <f t="shared" si="6"/>
        <v>9</v>
      </c>
      <c r="K7" s="48">
        <f t="shared" si="7"/>
        <v>66.666666666666671</v>
      </c>
      <c r="L7" s="48">
        <v>0</v>
      </c>
      <c r="M7" s="48">
        <v>14</v>
      </c>
      <c r="O7" s="77"/>
      <c r="P7" s="75"/>
      <c r="Q7" s="76"/>
      <c r="R7" s="76"/>
      <c r="S7" s="76"/>
      <c r="T7" s="76"/>
      <c r="U7" s="76"/>
      <c r="V7" s="76"/>
      <c r="W7" s="76"/>
      <c r="X7" s="76"/>
      <c r="Y7" s="76"/>
      <c r="Z7" s="76"/>
    </row>
    <row r="8" spans="1:26" ht="15" customHeight="1" thickBot="1">
      <c r="A8" s="50" t="s">
        <v>36</v>
      </c>
      <c r="B8" s="51" t="s">
        <v>17</v>
      </c>
      <c r="C8" s="47">
        <f t="shared" si="4"/>
        <v>12</v>
      </c>
      <c r="D8" s="48">
        <f t="shared" si="5"/>
        <v>6</v>
      </c>
      <c r="E8" s="48">
        <v>4</v>
      </c>
      <c r="F8" s="48"/>
      <c r="G8" s="48">
        <v>2</v>
      </c>
      <c r="H8" s="48">
        <v>8</v>
      </c>
      <c r="I8" s="48">
        <v>7</v>
      </c>
      <c r="J8" s="48">
        <f t="shared" si="6"/>
        <v>1</v>
      </c>
      <c r="K8" s="48">
        <f t="shared" si="7"/>
        <v>66.666666666666671</v>
      </c>
      <c r="L8" s="48">
        <v>2</v>
      </c>
      <c r="M8" s="48">
        <v>8</v>
      </c>
      <c r="O8" s="90"/>
      <c r="P8" s="75"/>
      <c r="Q8" s="76"/>
      <c r="R8" s="76"/>
      <c r="S8" s="76"/>
      <c r="T8" s="76"/>
      <c r="U8" s="76"/>
      <c r="V8" s="76"/>
      <c r="W8" s="76"/>
      <c r="X8" s="76"/>
      <c r="Y8" s="76"/>
      <c r="Z8" s="76"/>
    </row>
    <row r="9" spans="1:26" ht="15" customHeight="1" thickBot="1">
      <c r="A9" s="50" t="s">
        <v>37</v>
      </c>
      <c r="B9" s="51" t="s">
        <v>48</v>
      </c>
      <c r="C9" s="47">
        <f t="shared" si="0"/>
        <v>8</v>
      </c>
      <c r="D9" s="48">
        <f t="shared" si="1"/>
        <v>6</v>
      </c>
      <c r="E9" s="48">
        <v>2</v>
      </c>
      <c r="F9" s="48">
        <v>2</v>
      </c>
      <c r="G9" s="48">
        <v>2</v>
      </c>
      <c r="H9" s="48">
        <v>11</v>
      </c>
      <c r="I9" s="48">
        <v>8</v>
      </c>
      <c r="J9" s="48">
        <f t="shared" si="2"/>
        <v>3</v>
      </c>
      <c r="K9" s="48">
        <f t="shared" si="3"/>
        <v>44.444444444444443</v>
      </c>
      <c r="L9" s="48">
        <v>1</v>
      </c>
      <c r="M9" s="48">
        <v>6</v>
      </c>
    </row>
    <row r="10" spans="1:26" ht="15.75" thickBot="1">
      <c r="A10" s="46" t="s">
        <v>39</v>
      </c>
      <c r="B10" s="52" t="s">
        <v>49</v>
      </c>
      <c r="C10" s="47">
        <f t="shared" si="0"/>
        <v>7</v>
      </c>
      <c r="D10" s="48">
        <f t="shared" si="1"/>
        <v>6</v>
      </c>
      <c r="E10" s="46">
        <v>2</v>
      </c>
      <c r="F10" s="46">
        <v>1</v>
      </c>
      <c r="G10" s="46">
        <v>3</v>
      </c>
      <c r="H10" s="46">
        <v>12</v>
      </c>
      <c r="I10" s="46">
        <v>11</v>
      </c>
      <c r="J10" s="48">
        <f t="shared" si="2"/>
        <v>1</v>
      </c>
      <c r="K10" s="48">
        <f t="shared" si="3"/>
        <v>38.888888888888886</v>
      </c>
      <c r="L10" s="46">
        <v>0</v>
      </c>
      <c r="M10" s="46">
        <v>12</v>
      </c>
    </row>
    <row r="11" spans="1:26" ht="15.75" thickBot="1">
      <c r="A11" s="46" t="s">
        <v>40</v>
      </c>
      <c r="B11" s="51" t="s">
        <v>2</v>
      </c>
      <c r="C11" s="47">
        <f t="shared" si="0"/>
        <v>7</v>
      </c>
      <c r="D11" s="48">
        <f t="shared" si="1"/>
        <v>6</v>
      </c>
      <c r="E11" s="46">
        <v>2</v>
      </c>
      <c r="F11" s="46">
        <v>1</v>
      </c>
      <c r="G11" s="46">
        <v>3</v>
      </c>
      <c r="H11" s="46">
        <v>14</v>
      </c>
      <c r="I11" s="46">
        <v>9</v>
      </c>
      <c r="J11" s="48">
        <f t="shared" si="2"/>
        <v>5</v>
      </c>
      <c r="K11" s="48">
        <f t="shared" si="3"/>
        <v>38.888888888888886</v>
      </c>
      <c r="L11" s="46">
        <v>2</v>
      </c>
      <c r="M11" s="46">
        <v>11</v>
      </c>
      <c r="N11" s="74"/>
      <c r="O11" s="75"/>
      <c r="P11" s="76"/>
      <c r="Q11" s="76"/>
      <c r="R11" s="76"/>
      <c r="S11" s="76"/>
      <c r="T11" s="76"/>
      <c r="U11" s="76"/>
      <c r="V11" s="76"/>
      <c r="W11" s="76"/>
    </row>
    <row r="12" spans="1:26" ht="15.75" thickBot="1">
      <c r="A12" s="46" t="s">
        <v>41</v>
      </c>
      <c r="B12" s="51" t="s">
        <v>5</v>
      </c>
      <c r="C12" s="47">
        <f t="shared" ref="C12" si="8">SUM((E12*3)+F12*1)</f>
        <v>7</v>
      </c>
      <c r="D12" s="48">
        <f t="shared" ref="D12" si="9">SUM(E12+F12+G12)</f>
        <v>6</v>
      </c>
      <c r="E12" s="46">
        <v>2</v>
      </c>
      <c r="F12" s="46">
        <v>1</v>
      </c>
      <c r="G12" s="46">
        <v>3</v>
      </c>
      <c r="H12" s="46">
        <v>4</v>
      </c>
      <c r="I12" s="46">
        <v>7</v>
      </c>
      <c r="J12" s="48">
        <f t="shared" ref="J12" si="10">H12-I12</f>
        <v>-3</v>
      </c>
      <c r="K12" s="48">
        <f t="shared" ref="K12" si="11">SUM((C12*100)/(D12*3))</f>
        <v>38.888888888888886</v>
      </c>
      <c r="L12" s="46">
        <v>2</v>
      </c>
      <c r="M12" s="46">
        <v>14</v>
      </c>
      <c r="N12" s="75"/>
      <c r="O12" s="76"/>
      <c r="P12" s="76"/>
      <c r="Q12" s="76"/>
      <c r="R12" s="76"/>
      <c r="S12" s="76"/>
      <c r="T12" s="76"/>
      <c r="U12" s="76"/>
      <c r="V12" s="76"/>
    </row>
    <row r="13" spans="1:26" ht="15.75" thickBot="1">
      <c r="A13" s="46" t="s">
        <v>42</v>
      </c>
      <c r="B13" s="51" t="s">
        <v>46</v>
      </c>
      <c r="C13" s="47">
        <f t="shared" si="0"/>
        <v>6</v>
      </c>
      <c r="D13" s="48">
        <f t="shared" si="1"/>
        <v>6</v>
      </c>
      <c r="E13" s="46">
        <v>2</v>
      </c>
      <c r="F13" s="46"/>
      <c r="G13" s="46">
        <v>4</v>
      </c>
      <c r="H13" s="46">
        <v>8</v>
      </c>
      <c r="I13" s="46">
        <v>11</v>
      </c>
      <c r="J13" s="48">
        <f t="shared" si="2"/>
        <v>-3</v>
      </c>
      <c r="K13" s="48">
        <f t="shared" si="3"/>
        <v>33.333333333333336</v>
      </c>
      <c r="L13" s="48">
        <v>2</v>
      </c>
      <c r="M13" s="48">
        <v>14</v>
      </c>
    </row>
    <row r="14" spans="1:26" ht="15.75" thickBot="1">
      <c r="A14" s="46" t="s">
        <v>43</v>
      </c>
      <c r="B14" s="51" t="s">
        <v>6</v>
      </c>
      <c r="C14" s="47">
        <f t="shared" si="0"/>
        <v>4</v>
      </c>
      <c r="D14" s="48">
        <f t="shared" si="1"/>
        <v>6</v>
      </c>
      <c r="E14" s="46">
        <v>1</v>
      </c>
      <c r="F14" s="46">
        <v>1</v>
      </c>
      <c r="G14" s="46">
        <v>4</v>
      </c>
      <c r="H14" s="46">
        <v>6</v>
      </c>
      <c r="I14" s="46">
        <v>13</v>
      </c>
      <c r="J14" s="48">
        <f t="shared" si="2"/>
        <v>-7</v>
      </c>
      <c r="K14" s="48">
        <f t="shared" si="3"/>
        <v>22.222222222222221</v>
      </c>
      <c r="L14" s="48">
        <v>0</v>
      </c>
      <c r="M14" s="48">
        <v>11</v>
      </c>
    </row>
    <row r="15" spans="1:26" ht="15.75" thickBot="1">
      <c r="A15" s="46" t="s">
        <v>44</v>
      </c>
      <c r="B15" s="51" t="s">
        <v>47</v>
      </c>
      <c r="C15" s="47">
        <f t="shared" si="0"/>
        <v>0</v>
      </c>
      <c r="D15" s="48">
        <f t="shared" si="1"/>
        <v>6</v>
      </c>
      <c r="E15" s="46"/>
      <c r="F15" s="46"/>
      <c r="G15" s="46">
        <v>6</v>
      </c>
      <c r="H15" s="46">
        <v>4</v>
      </c>
      <c r="I15" s="46">
        <v>29</v>
      </c>
      <c r="J15" s="48">
        <f t="shared" si="2"/>
        <v>-25</v>
      </c>
      <c r="K15" s="48">
        <f t="shared" si="3"/>
        <v>0</v>
      </c>
      <c r="L15" s="48">
        <v>0</v>
      </c>
      <c r="M15" s="48">
        <v>11</v>
      </c>
    </row>
    <row r="16" spans="1:26" ht="15.75" thickBot="1">
      <c r="A16" s="156" t="s">
        <v>21</v>
      </c>
      <c r="B16" s="157"/>
      <c r="C16" s="157"/>
      <c r="D16" s="157"/>
      <c r="E16" s="157"/>
      <c r="F16" s="157"/>
      <c r="G16" s="157"/>
      <c r="H16" s="157"/>
      <c r="I16" s="157"/>
      <c r="J16" s="157"/>
      <c r="L16" s="78"/>
      <c r="M16" s="78"/>
    </row>
    <row r="17" spans="1:28" ht="23.25" customHeight="1" thickBot="1">
      <c r="A17" s="56" t="s">
        <v>22</v>
      </c>
      <c r="B17" s="56" t="s">
        <v>23</v>
      </c>
      <c r="C17" s="56" t="s">
        <v>24</v>
      </c>
      <c r="D17" s="56" t="s">
        <v>25</v>
      </c>
      <c r="E17" s="56" t="s">
        <v>26</v>
      </c>
      <c r="F17" s="56" t="s">
        <v>27</v>
      </c>
      <c r="G17" s="56" t="s">
        <v>28</v>
      </c>
      <c r="H17" s="56" t="s">
        <v>29</v>
      </c>
      <c r="I17" s="56" t="s">
        <v>30</v>
      </c>
      <c r="J17" s="56" t="s">
        <v>31</v>
      </c>
      <c r="K17" s="56" t="s">
        <v>38</v>
      </c>
      <c r="L17" s="54" t="s">
        <v>26</v>
      </c>
      <c r="M17" s="54" t="s">
        <v>72</v>
      </c>
    </row>
    <row r="18" spans="1:28" ht="15" customHeight="1" thickBot="1">
      <c r="A18" s="50" t="s">
        <v>32</v>
      </c>
      <c r="B18" s="51" t="s">
        <v>4</v>
      </c>
      <c r="C18" s="47">
        <f t="shared" ref="C18:C29" si="12">SUM((E18*3)+F18*1)</f>
        <v>15</v>
      </c>
      <c r="D18" s="48">
        <f t="shared" ref="D18:D29" si="13">SUM(E18+F18+G18)</f>
        <v>6</v>
      </c>
      <c r="E18" s="48">
        <v>5</v>
      </c>
      <c r="F18" s="48"/>
      <c r="G18" s="48">
        <v>1</v>
      </c>
      <c r="H18" s="48">
        <v>19</v>
      </c>
      <c r="I18" s="48">
        <v>7</v>
      </c>
      <c r="J18" s="48">
        <f t="shared" ref="J18:J29" si="14">H18-I18</f>
        <v>12</v>
      </c>
      <c r="K18" s="48">
        <f t="shared" ref="K18:K29" si="15">SUM((C18*100)/(D18*3))</f>
        <v>83.333333333333329</v>
      </c>
      <c r="L18" s="48">
        <v>0</v>
      </c>
      <c r="M18" s="48">
        <v>16</v>
      </c>
    </row>
    <row r="19" spans="1:28" ht="15" customHeight="1" thickBot="1">
      <c r="A19" s="50" t="s">
        <v>33</v>
      </c>
      <c r="B19" s="51" t="s">
        <v>6</v>
      </c>
      <c r="C19" s="47">
        <f t="shared" si="12"/>
        <v>11</v>
      </c>
      <c r="D19" s="48">
        <f t="shared" si="13"/>
        <v>6</v>
      </c>
      <c r="E19" s="48">
        <v>3</v>
      </c>
      <c r="F19" s="48">
        <v>2</v>
      </c>
      <c r="G19" s="48">
        <v>1</v>
      </c>
      <c r="H19" s="48">
        <v>16</v>
      </c>
      <c r="I19" s="48">
        <v>8</v>
      </c>
      <c r="J19" s="48">
        <f t="shared" si="14"/>
        <v>8</v>
      </c>
      <c r="K19" s="48">
        <f t="shared" si="15"/>
        <v>61.111111111111114</v>
      </c>
      <c r="L19" s="48">
        <v>3</v>
      </c>
      <c r="M19" s="48">
        <v>19</v>
      </c>
      <c r="N19" s="77"/>
      <c r="O19" s="75"/>
      <c r="P19" s="76"/>
      <c r="Q19" s="76"/>
      <c r="R19" s="76"/>
      <c r="S19" s="76"/>
      <c r="T19" s="76"/>
      <c r="U19" s="76"/>
      <c r="V19" s="76"/>
      <c r="W19" s="76"/>
    </row>
    <row r="20" spans="1:28" ht="15" customHeight="1" thickBot="1">
      <c r="A20" s="50" t="s">
        <v>34</v>
      </c>
      <c r="B20" s="51" t="s">
        <v>3</v>
      </c>
      <c r="C20" s="47">
        <f t="shared" si="12"/>
        <v>11</v>
      </c>
      <c r="D20" s="48">
        <f t="shared" si="13"/>
        <v>6</v>
      </c>
      <c r="E20" s="48">
        <v>3</v>
      </c>
      <c r="F20" s="48">
        <v>2</v>
      </c>
      <c r="G20" s="48">
        <v>1</v>
      </c>
      <c r="H20" s="48">
        <v>10</v>
      </c>
      <c r="I20" s="48">
        <v>8</v>
      </c>
      <c r="J20" s="48">
        <f t="shared" si="14"/>
        <v>2</v>
      </c>
      <c r="K20" s="48">
        <f t="shared" si="15"/>
        <v>61.111111111111114</v>
      </c>
      <c r="L20" s="48">
        <v>1</v>
      </c>
      <c r="M20" s="48">
        <v>18</v>
      </c>
    </row>
    <row r="21" spans="1:28" ht="15" customHeight="1" thickBot="1">
      <c r="A21" s="50" t="s">
        <v>35</v>
      </c>
      <c r="B21" s="51" t="s">
        <v>2</v>
      </c>
      <c r="C21" s="47">
        <f t="shared" si="12"/>
        <v>9</v>
      </c>
      <c r="D21" s="48">
        <f t="shared" si="13"/>
        <v>6</v>
      </c>
      <c r="E21" s="48">
        <v>2</v>
      </c>
      <c r="F21" s="48">
        <v>3</v>
      </c>
      <c r="G21" s="48">
        <v>1</v>
      </c>
      <c r="H21" s="48">
        <v>8</v>
      </c>
      <c r="I21" s="48">
        <v>7</v>
      </c>
      <c r="J21" s="48">
        <f t="shared" si="14"/>
        <v>1</v>
      </c>
      <c r="K21" s="48">
        <f t="shared" si="15"/>
        <v>50</v>
      </c>
      <c r="L21" s="48">
        <v>0</v>
      </c>
      <c r="M21" s="48">
        <v>16</v>
      </c>
    </row>
    <row r="22" spans="1:28" ht="15" customHeight="1" thickBot="1">
      <c r="A22" s="50" t="s">
        <v>36</v>
      </c>
      <c r="B22" s="51" t="s">
        <v>50</v>
      </c>
      <c r="C22" s="47">
        <f t="shared" ref="C22:C23" si="16">SUM((E22*3)+F22*1)</f>
        <v>9</v>
      </c>
      <c r="D22" s="48">
        <f t="shared" ref="D22:D23" si="17">SUM(E22+F22+G22)</f>
        <v>6</v>
      </c>
      <c r="E22" s="48">
        <v>2</v>
      </c>
      <c r="F22" s="48">
        <v>3</v>
      </c>
      <c r="G22" s="48">
        <v>1</v>
      </c>
      <c r="H22" s="48">
        <v>14</v>
      </c>
      <c r="I22" s="48">
        <v>10</v>
      </c>
      <c r="J22" s="48">
        <f t="shared" ref="J22:J23" si="18">H22-I22</f>
        <v>4</v>
      </c>
      <c r="K22" s="48">
        <f t="shared" ref="K22:K23" si="19">SUM((C22*100)/(D22*3))</f>
        <v>50</v>
      </c>
      <c r="L22" s="46">
        <v>0</v>
      </c>
      <c r="M22" s="46">
        <v>23</v>
      </c>
      <c r="N22" s="75"/>
      <c r="O22" s="76"/>
      <c r="P22" s="76"/>
      <c r="Q22" s="77"/>
      <c r="R22" s="75"/>
      <c r="S22" s="76"/>
      <c r="T22" s="76"/>
      <c r="U22" s="76"/>
      <c r="V22" s="76"/>
      <c r="W22" s="76"/>
      <c r="X22" s="76"/>
      <c r="Y22" s="76"/>
      <c r="Z22" s="76"/>
      <c r="AA22" s="76"/>
      <c r="AB22" s="76"/>
    </row>
    <row r="23" spans="1:28" ht="15" customHeight="1" thickBot="1">
      <c r="A23" s="50" t="s">
        <v>37</v>
      </c>
      <c r="B23" s="51" t="s">
        <v>17</v>
      </c>
      <c r="C23" s="47">
        <f t="shared" si="16"/>
        <v>9</v>
      </c>
      <c r="D23" s="48">
        <f t="shared" si="17"/>
        <v>6</v>
      </c>
      <c r="E23" s="46">
        <v>3</v>
      </c>
      <c r="F23" s="46"/>
      <c r="G23" s="46">
        <v>3</v>
      </c>
      <c r="H23" s="46">
        <v>9</v>
      </c>
      <c r="I23" s="46">
        <v>10</v>
      </c>
      <c r="J23" s="48">
        <f t="shared" si="18"/>
        <v>-1</v>
      </c>
      <c r="K23" s="48">
        <f t="shared" si="19"/>
        <v>50</v>
      </c>
      <c r="L23" s="48">
        <v>0</v>
      </c>
      <c r="M23" s="48">
        <v>23</v>
      </c>
    </row>
    <row r="24" spans="1:28" ht="15.75" thickBot="1">
      <c r="A24" s="46" t="s">
        <v>39</v>
      </c>
      <c r="B24" s="53" t="s">
        <v>7</v>
      </c>
      <c r="C24" s="47">
        <f t="shared" ref="C24" si="20">SUM((E24*3)+F24*1)</f>
        <v>9</v>
      </c>
      <c r="D24" s="48">
        <f t="shared" ref="D24" si="21">SUM(E24+F24+G24)</f>
        <v>6</v>
      </c>
      <c r="E24" s="48">
        <v>2</v>
      </c>
      <c r="F24" s="48">
        <v>3</v>
      </c>
      <c r="G24" s="48">
        <v>1</v>
      </c>
      <c r="H24" s="48">
        <v>8</v>
      </c>
      <c r="I24" s="48">
        <v>7</v>
      </c>
      <c r="J24" s="48">
        <f t="shared" ref="J24" si="22">H24-I24</f>
        <v>1</v>
      </c>
      <c r="K24" s="48">
        <f t="shared" ref="K24" si="23">SUM((C24*100)/(D24*3))</f>
        <v>50</v>
      </c>
      <c r="L24" s="46">
        <v>2</v>
      </c>
      <c r="M24" s="46">
        <v>20</v>
      </c>
    </row>
    <row r="25" spans="1:28" ht="15.75" thickBot="1">
      <c r="A25" s="46" t="s">
        <v>40</v>
      </c>
      <c r="B25" s="52" t="s">
        <v>49</v>
      </c>
      <c r="C25" s="47">
        <f t="shared" si="12"/>
        <v>7</v>
      </c>
      <c r="D25" s="48">
        <f t="shared" si="13"/>
        <v>6</v>
      </c>
      <c r="E25" s="46">
        <v>2</v>
      </c>
      <c r="F25" s="46">
        <v>1</v>
      </c>
      <c r="G25" s="46">
        <v>3</v>
      </c>
      <c r="H25" s="46">
        <v>6</v>
      </c>
      <c r="I25" s="46">
        <v>10</v>
      </c>
      <c r="J25" s="48">
        <f t="shared" si="14"/>
        <v>-4</v>
      </c>
      <c r="K25" s="48">
        <f t="shared" si="15"/>
        <v>38.888888888888886</v>
      </c>
      <c r="L25" s="46">
        <v>3</v>
      </c>
      <c r="M25" s="46">
        <v>18</v>
      </c>
      <c r="N25" s="75"/>
      <c r="O25" s="76"/>
      <c r="P25" s="76"/>
      <c r="Q25" s="76"/>
      <c r="R25" s="76"/>
      <c r="S25" s="76"/>
      <c r="T25" s="76"/>
      <c r="U25" s="76"/>
      <c r="V25" s="76"/>
    </row>
    <row r="26" spans="1:28" ht="15.75" thickBot="1">
      <c r="A26" s="46" t="s">
        <v>41</v>
      </c>
      <c r="B26" s="51" t="s">
        <v>5</v>
      </c>
      <c r="C26" s="47">
        <f t="shared" si="12"/>
        <v>5</v>
      </c>
      <c r="D26" s="48">
        <f t="shared" si="13"/>
        <v>6</v>
      </c>
      <c r="E26" s="46">
        <v>1</v>
      </c>
      <c r="F26" s="46">
        <v>2</v>
      </c>
      <c r="G26" s="46">
        <v>3</v>
      </c>
      <c r="H26" s="46">
        <v>4</v>
      </c>
      <c r="I26" s="46">
        <v>8</v>
      </c>
      <c r="J26" s="48">
        <f t="shared" si="14"/>
        <v>-4</v>
      </c>
      <c r="K26" s="48">
        <f t="shared" si="15"/>
        <v>27.777777777777779</v>
      </c>
      <c r="L26" s="48">
        <v>6</v>
      </c>
      <c r="M26" s="48">
        <v>19</v>
      </c>
    </row>
    <row r="27" spans="1:28" ht="15.75" thickBot="1">
      <c r="A27" s="46" t="s">
        <v>42</v>
      </c>
      <c r="B27" s="51" t="s">
        <v>48</v>
      </c>
      <c r="C27" s="47">
        <f t="shared" si="12"/>
        <v>5</v>
      </c>
      <c r="D27" s="48">
        <f t="shared" si="13"/>
        <v>6</v>
      </c>
      <c r="E27" s="46">
        <v>1</v>
      </c>
      <c r="F27" s="46">
        <v>2</v>
      </c>
      <c r="G27" s="46">
        <v>3</v>
      </c>
      <c r="H27" s="46">
        <v>7</v>
      </c>
      <c r="I27" s="46">
        <v>9</v>
      </c>
      <c r="J27" s="48">
        <f t="shared" si="14"/>
        <v>-2</v>
      </c>
      <c r="K27" s="48">
        <f t="shared" si="15"/>
        <v>27.777777777777779</v>
      </c>
      <c r="L27" s="48">
        <v>0</v>
      </c>
      <c r="M27" s="48">
        <v>12</v>
      </c>
    </row>
    <row r="28" spans="1:28" ht="15.75" thickBot="1">
      <c r="A28" s="46" t="s">
        <v>43</v>
      </c>
      <c r="B28" s="51" t="s">
        <v>46</v>
      </c>
      <c r="C28" s="47">
        <f t="shared" si="12"/>
        <v>4</v>
      </c>
      <c r="D28" s="48">
        <f t="shared" si="13"/>
        <v>6</v>
      </c>
      <c r="E28" s="46">
        <v>1</v>
      </c>
      <c r="F28" s="46">
        <v>1</v>
      </c>
      <c r="G28" s="46">
        <v>4</v>
      </c>
      <c r="H28" s="46">
        <v>9</v>
      </c>
      <c r="I28" s="46">
        <v>17</v>
      </c>
      <c r="J28" s="48">
        <f t="shared" si="14"/>
        <v>-8</v>
      </c>
      <c r="K28" s="48">
        <f t="shared" si="15"/>
        <v>22.222222222222221</v>
      </c>
      <c r="L28" s="48">
        <v>3</v>
      </c>
      <c r="M28" s="48">
        <v>14</v>
      </c>
    </row>
    <row r="29" spans="1:28" ht="15.75" thickBot="1">
      <c r="A29" s="46" t="s">
        <v>44</v>
      </c>
      <c r="B29" s="51" t="s">
        <v>47</v>
      </c>
      <c r="C29" s="47">
        <f t="shared" si="12"/>
        <v>4</v>
      </c>
      <c r="D29" s="48">
        <f t="shared" si="13"/>
        <v>6</v>
      </c>
      <c r="E29" s="46">
        <v>1</v>
      </c>
      <c r="F29" s="46">
        <v>1</v>
      </c>
      <c r="G29" s="46">
        <v>4</v>
      </c>
      <c r="H29" s="46">
        <v>8</v>
      </c>
      <c r="I29" s="46">
        <v>17</v>
      </c>
      <c r="J29" s="48">
        <f t="shared" si="14"/>
        <v>-9</v>
      </c>
      <c r="K29" s="48">
        <f t="shared" si="15"/>
        <v>22.222222222222221</v>
      </c>
      <c r="L29" s="48">
        <v>0</v>
      </c>
      <c r="M29" s="48">
        <v>9</v>
      </c>
    </row>
  </sheetData>
  <sortState ref="B18:K29">
    <sortCondition descending="1" ref="C18:C29"/>
    <sortCondition ref="I18:I29"/>
    <sortCondition descending="1" ref="H18:H29"/>
  </sortState>
  <mergeCells count="3">
    <mergeCell ref="A2:J2"/>
    <mergeCell ref="A16:J16"/>
    <mergeCell ref="A1:K1"/>
  </mergeCells>
  <pageMargins left="0.25" right="0.25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zoomScale="80" zoomScaleNormal="80" workbookViewId="0">
      <selection activeCell="O28" sqref="O28"/>
    </sheetView>
  </sheetViews>
  <sheetFormatPr defaultRowHeight="15"/>
  <cols>
    <col min="1" max="1" width="6.85546875" bestFit="1" customWidth="1"/>
    <col min="2" max="2" width="23.28515625" customWidth="1"/>
    <col min="3" max="13" width="6.5703125" customWidth="1"/>
  </cols>
  <sheetData>
    <row r="1" spans="1:13" ht="25.5">
      <c r="A1" s="158" t="s">
        <v>71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</row>
    <row r="2" spans="1:13" ht="15.75" thickBot="1">
      <c r="A2" s="156" t="s">
        <v>78</v>
      </c>
      <c r="B2" s="157"/>
      <c r="C2" s="157"/>
      <c r="D2" s="157"/>
      <c r="E2" s="157"/>
      <c r="F2" s="157"/>
      <c r="G2" s="157"/>
      <c r="H2" s="157"/>
      <c r="I2" s="157"/>
      <c r="J2" s="157"/>
    </row>
    <row r="3" spans="1:13" ht="24" customHeight="1" thickBot="1">
      <c r="A3" s="54" t="s">
        <v>22</v>
      </c>
      <c r="B3" s="55" t="s">
        <v>23</v>
      </c>
      <c r="C3" s="56" t="s">
        <v>24</v>
      </c>
      <c r="D3" s="56" t="s">
        <v>25</v>
      </c>
      <c r="E3" s="56" t="s">
        <v>26</v>
      </c>
      <c r="F3" s="56" t="s">
        <v>27</v>
      </c>
      <c r="G3" s="56" t="s">
        <v>28</v>
      </c>
      <c r="H3" s="56" t="s">
        <v>29</v>
      </c>
      <c r="I3" s="56" t="s">
        <v>30</v>
      </c>
      <c r="J3" s="56" t="s">
        <v>31</v>
      </c>
      <c r="K3" s="54" t="s">
        <v>38</v>
      </c>
      <c r="L3" s="54" t="s">
        <v>26</v>
      </c>
      <c r="M3" s="54" t="s">
        <v>72</v>
      </c>
    </row>
    <row r="4" spans="1:13" ht="15.75" thickBot="1">
      <c r="A4" s="50" t="s">
        <v>32</v>
      </c>
      <c r="B4" s="52" t="s">
        <v>49</v>
      </c>
      <c r="C4" s="47">
        <f>SUM((E4*3)+F4*1)</f>
        <v>7</v>
      </c>
      <c r="D4" s="48">
        <f>SUM(E4+F4+G4)</f>
        <v>3</v>
      </c>
      <c r="E4" s="48">
        <v>2</v>
      </c>
      <c r="F4" s="48">
        <v>1</v>
      </c>
      <c r="G4" s="48"/>
      <c r="H4" s="48">
        <v>10</v>
      </c>
      <c r="I4" s="48">
        <v>7</v>
      </c>
      <c r="J4" s="48">
        <f>H4-I4</f>
        <v>3</v>
      </c>
      <c r="K4" s="48">
        <f>SUM((C4*100)/(D4*3))</f>
        <v>77.777777777777771</v>
      </c>
      <c r="L4" s="48"/>
      <c r="M4" s="48"/>
    </row>
    <row r="5" spans="1:13" ht="15.75" thickBot="1">
      <c r="A5" s="50" t="s">
        <v>33</v>
      </c>
      <c r="B5" s="51" t="s">
        <v>17</v>
      </c>
      <c r="C5" s="47">
        <f>SUM((E5*3)+F5*1)</f>
        <v>6</v>
      </c>
      <c r="D5" s="48">
        <f>SUM(E5+F5+G5)</f>
        <v>3</v>
      </c>
      <c r="E5" s="48">
        <v>2</v>
      </c>
      <c r="F5" s="48"/>
      <c r="G5" s="48">
        <v>1</v>
      </c>
      <c r="H5" s="48">
        <v>9</v>
      </c>
      <c r="I5" s="48">
        <v>6</v>
      </c>
      <c r="J5" s="48">
        <f>H5-I5</f>
        <v>3</v>
      </c>
      <c r="K5" s="48">
        <f>SUM((C5*100)/(D5*3))</f>
        <v>66.666666666666671</v>
      </c>
      <c r="L5" s="48"/>
      <c r="M5" s="48"/>
    </row>
    <row r="6" spans="1:13" ht="15.75" thickBot="1">
      <c r="A6" s="50" t="s">
        <v>34</v>
      </c>
      <c r="B6" s="51" t="s">
        <v>4</v>
      </c>
      <c r="C6" s="47">
        <f>SUM((E6*3)+F6*1)</f>
        <v>2</v>
      </c>
      <c r="D6" s="48">
        <f>SUM(E6+F6+G6)</f>
        <v>3</v>
      </c>
      <c r="E6" s="48"/>
      <c r="F6" s="48">
        <v>2</v>
      </c>
      <c r="G6" s="48">
        <v>1</v>
      </c>
      <c r="H6" s="48">
        <v>2</v>
      </c>
      <c r="I6" s="48">
        <v>3</v>
      </c>
      <c r="J6" s="48">
        <f>H6-I6</f>
        <v>-1</v>
      </c>
      <c r="K6" s="48">
        <f>SUM((C6*100)/(D6*3))</f>
        <v>22.222222222222221</v>
      </c>
      <c r="L6" s="48"/>
      <c r="M6" s="48"/>
    </row>
    <row r="7" spans="1:13" ht="15.75" thickBot="1">
      <c r="A7" s="50" t="s">
        <v>35</v>
      </c>
      <c r="B7" s="51" t="s">
        <v>51</v>
      </c>
      <c r="C7" s="47">
        <f>SUM((E7*3)+F7*1)</f>
        <v>1</v>
      </c>
      <c r="D7" s="48">
        <f>SUM(E7+F7+G7)</f>
        <v>3</v>
      </c>
      <c r="E7" s="48"/>
      <c r="F7" s="48">
        <v>1</v>
      </c>
      <c r="G7" s="48">
        <v>2</v>
      </c>
      <c r="H7" s="48">
        <v>1</v>
      </c>
      <c r="I7" s="48">
        <v>6</v>
      </c>
      <c r="J7" s="48">
        <f>H7-I7</f>
        <v>-5</v>
      </c>
      <c r="K7" s="48">
        <f>SUM((C7*100)/(D7*3))</f>
        <v>11.111111111111111</v>
      </c>
      <c r="L7" s="48"/>
      <c r="M7" s="48"/>
    </row>
    <row r="8" spans="1:13" ht="15.75" thickBot="1">
      <c r="A8" s="156" t="s">
        <v>79</v>
      </c>
      <c r="B8" s="157"/>
      <c r="C8" s="157"/>
      <c r="D8" s="157"/>
      <c r="E8" s="157"/>
      <c r="F8" s="157"/>
      <c r="G8" s="157"/>
      <c r="H8" s="157"/>
      <c r="I8" s="157"/>
      <c r="J8" s="157"/>
      <c r="K8" s="48"/>
      <c r="L8" s="48"/>
      <c r="M8" s="48"/>
    </row>
    <row r="9" spans="1:13" ht="21" thickBot="1">
      <c r="A9" s="54" t="s">
        <v>22</v>
      </c>
      <c r="B9" s="55" t="s">
        <v>23</v>
      </c>
      <c r="C9" s="56" t="s">
        <v>24</v>
      </c>
      <c r="D9" s="56" t="s">
        <v>25</v>
      </c>
      <c r="E9" s="56" t="s">
        <v>26</v>
      </c>
      <c r="F9" s="56" t="s">
        <v>27</v>
      </c>
      <c r="G9" s="56" t="s">
        <v>28</v>
      </c>
      <c r="H9" s="56" t="s">
        <v>29</v>
      </c>
      <c r="I9" s="56" t="s">
        <v>30</v>
      </c>
      <c r="J9" s="56" t="s">
        <v>31</v>
      </c>
      <c r="K9" s="54" t="s">
        <v>38</v>
      </c>
      <c r="L9" s="54" t="s">
        <v>26</v>
      </c>
      <c r="M9" s="54" t="s">
        <v>72</v>
      </c>
    </row>
    <row r="10" spans="1:13" ht="15.75" thickBot="1">
      <c r="A10" s="50" t="s">
        <v>32</v>
      </c>
      <c r="B10" s="51" t="s">
        <v>3</v>
      </c>
      <c r="C10" s="47">
        <f>SUM((E10*3)+F10*1)</f>
        <v>7</v>
      </c>
      <c r="D10" s="48">
        <f>SUM(E10+F10+G10)</f>
        <v>3</v>
      </c>
      <c r="E10" s="48">
        <v>2</v>
      </c>
      <c r="F10" s="48">
        <v>1</v>
      </c>
      <c r="G10" s="48"/>
      <c r="H10" s="48">
        <v>8</v>
      </c>
      <c r="I10" s="48">
        <v>5</v>
      </c>
      <c r="J10" s="48">
        <f>H10-I10</f>
        <v>3</v>
      </c>
      <c r="K10" s="48">
        <f>SUM((C10*100)/(D10*3))</f>
        <v>77.777777777777771</v>
      </c>
      <c r="L10" s="48"/>
      <c r="M10" s="48"/>
    </row>
    <row r="11" spans="1:13" ht="15.75" thickBot="1">
      <c r="A11" s="50" t="s">
        <v>33</v>
      </c>
      <c r="B11" s="51" t="s">
        <v>2</v>
      </c>
      <c r="C11" s="47">
        <f>SUM((E11*3)+F11*1)</f>
        <v>4</v>
      </c>
      <c r="D11" s="48">
        <f>SUM(E11+F11+G11)</f>
        <v>3</v>
      </c>
      <c r="E11" s="48">
        <v>1</v>
      </c>
      <c r="F11" s="48">
        <v>1</v>
      </c>
      <c r="G11" s="48">
        <v>1</v>
      </c>
      <c r="H11" s="48">
        <v>6</v>
      </c>
      <c r="I11" s="48">
        <v>6</v>
      </c>
      <c r="J11" s="48">
        <f>H11-I11</f>
        <v>0</v>
      </c>
      <c r="K11" s="48">
        <f>SUM((C11*100)/(D11*3))</f>
        <v>44.444444444444443</v>
      </c>
      <c r="L11" s="48"/>
      <c r="M11" s="48"/>
    </row>
    <row r="12" spans="1:13" ht="15.75" thickBot="1">
      <c r="A12" s="50" t="s">
        <v>34</v>
      </c>
      <c r="B12" s="52" t="s">
        <v>48</v>
      </c>
      <c r="C12" s="47">
        <f>SUM((E12*3)+F12*1)</f>
        <v>4</v>
      </c>
      <c r="D12" s="48">
        <f>SUM(E12+F12+G12)</f>
        <v>3</v>
      </c>
      <c r="E12" s="46">
        <v>1</v>
      </c>
      <c r="F12" s="46">
        <v>1</v>
      </c>
      <c r="G12" s="46">
        <v>1</v>
      </c>
      <c r="H12" s="46">
        <v>4</v>
      </c>
      <c r="I12" s="46">
        <v>4</v>
      </c>
      <c r="J12" s="48">
        <f>H12-I12</f>
        <v>0</v>
      </c>
      <c r="K12" s="48">
        <f>SUM((C12*100)/(D12*3))</f>
        <v>44.444444444444443</v>
      </c>
      <c r="L12" s="46"/>
      <c r="M12" s="46"/>
    </row>
    <row r="13" spans="1:13" ht="15.75" thickBot="1">
      <c r="A13" s="50" t="s">
        <v>35</v>
      </c>
      <c r="B13" s="51" t="s">
        <v>7</v>
      </c>
      <c r="C13" s="47">
        <f>SUM((E13*3)+F13*1)</f>
        <v>1</v>
      </c>
      <c r="D13" s="48">
        <f>SUM(E13+F13+G13)</f>
        <v>3</v>
      </c>
      <c r="E13" s="46"/>
      <c r="F13" s="46">
        <v>1</v>
      </c>
      <c r="G13" s="46">
        <v>2</v>
      </c>
      <c r="H13" s="46">
        <v>3</v>
      </c>
      <c r="I13" s="46">
        <v>6</v>
      </c>
      <c r="J13" s="48">
        <f>H13-I13</f>
        <v>-3</v>
      </c>
      <c r="K13" s="48">
        <f>SUM((C13*100)/(D13*3))</f>
        <v>11.111111111111111</v>
      </c>
      <c r="L13" s="46"/>
      <c r="M13" s="46"/>
    </row>
    <row r="14" spans="1:13" ht="15.75" thickBot="1">
      <c r="A14" s="92"/>
      <c r="B14" s="93"/>
      <c r="C14" s="94"/>
      <c r="D14" s="92"/>
      <c r="E14" s="92"/>
      <c r="F14" s="92"/>
      <c r="G14" s="92"/>
      <c r="H14" s="92"/>
      <c r="I14" s="92"/>
      <c r="J14" s="92"/>
      <c r="K14" s="76"/>
      <c r="L14" s="76"/>
      <c r="M14" s="76"/>
    </row>
    <row r="16" spans="1:13" ht="15.75" thickBot="1">
      <c r="A16" s="156" t="s">
        <v>80</v>
      </c>
      <c r="B16" s="157"/>
      <c r="C16" s="157"/>
      <c r="D16" s="157"/>
      <c r="E16" s="157"/>
      <c r="F16" s="157"/>
      <c r="G16" s="157"/>
      <c r="H16" s="157"/>
      <c r="I16" s="157"/>
      <c r="J16" s="157"/>
    </row>
    <row r="17" spans="1:13" ht="21" thickBot="1">
      <c r="A17" s="54" t="s">
        <v>22</v>
      </c>
      <c r="B17" s="55" t="s">
        <v>23</v>
      </c>
      <c r="C17" s="56" t="s">
        <v>24</v>
      </c>
      <c r="D17" s="56" t="s">
        <v>25</v>
      </c>
      <c r="E17" s="56" t="s">
        <v>26</v>
      </c>
      <c r="F17" s="56" t="s">
        <v>27</v>
      </c>
      <c r="G17" s="56" t="s">
        <v>28</v>
      </c>
      <c r="H17" s="56" t="s">
        <v>29</v>
      </c>
      <c r="I17" s="56" t="s">
        <v>30</v>
      </c>
      <c r="J17" s="56" t="s">
        <v>31</v>
      </c>
      <c r="K17" s="54" t="s">
        <v>38</v>
      </c>
      <c r="L17" s="54" t="s">
        <v>26</v>
      </c>
      <c r="M17" s="54" t="s">
        <v>72</v>
      </c>
    </row>
    <row r="18" spans="1:13" ht="15.75" thickBot="1">
      <c r="A18" s="50" t="s">
        <v>32</v>
      </c>
      <c r="B18" s="51" t="s">
        <v>17</v>
      </c>
      <c r="C18" s="47">
        <f>SUM((E18*3)+F18*1)</f>
        <v>4</v>
      </c>
      <c r="D18" s="48">
        <f>SUM(E18+F18+G18)</f>
        <v>3</v>
      </c>
      <c r="E18" s="48">
        <v>1</v>
      </c>
      <c r="F18" s="48">
        <v>1</v>
      </c>
      <c r="G18" s="48">
        <v>1</v>
      </c>
      <c r="H18" s="48">
        <v>2</v>
      </c>
      <c r="I18" s="48">
        <v>4</v>
      </c>
      <c r="J18" s="48">
        <f>H18-I18</f>
        <v>-2</v>
      </c>
      <c r="K18" s="48">
        <f>SUM((C18*100)/(D18*3))</f>
        <v>44.444444444444443</v>
      </c>
      <c r="L18" s="48"/>
      <c r="M18" s="48"/>
    </row>
    <row r="19" spans="1:13" ht="15.75" thickBot="1">
      <c r="A19" s="50" t="s">
        <v>33</v>
      </c>
      <c r="B19" s="51" t="s">
        <v>51</v>
      </c>
      <c r="C19" s="47">
        <f>SUM((E19*3)+F19*1)</f>
        <v>4</v>
      </c>
      <c r="D19" s="48">
        <f>SUM(E19+F19+G19)</f>
        <v>3</v>
      </c>
      <c r="E19" s="48">
        <v>1</v>
      </c>
      <c r="F19" s="48">
        <v>1</v>
      </c>
      <c r="G19" s="48">
        <v>1</v>
      </c>
      <c r="H19" s="48">
        <v>7</v>
      </c>
      <c r="I19" s="48">
        <v>9</v>
      </c>
      <c r="J19" s="48">
        <f>H19-I19</f>
        <v>-2</v>
      </c>
      <c r="K19" s="48">
        <f>SUM((C19*100)/(D19*3))</f>
        <v>44.444444444444443</v>
      </c>
      <c r="L19" s="48"/>
      <c r="M19" s="48"/>
    </row>
    <row r="20" spans="1:13" ht="15.75" thickBot="1">
      <c r="A20" s="50" t="s">
        <v>34</v>
      </c>
      <c r="B20" s="52" t="s">
        <v>49</v>
      </c>
      <c r="C20" s="47">
        <f>SUM((E20*3)+F20*1)</f>
        <v>3</v>
      </c>
      <c r="D20" s="48">
        <f>SUM(E20+F20+G20)</f>
        <v>3</v>
      </c>
      <c r="E20" s="48">
        <v>1</v>
      </c>
      <c r="F20" s="48"/>
      <c r="G20" s="48">
        <v>2</v>
      </c>
      <c r="H20" s="48">
        <v>4</v>
      </c>
      <c r="I20" s="48">
        <v>6</v>
      </c>
      <c r="J20" s="48">
        <f>H20-I20</f>
        <v>-2</v>
      </c>
      <c r="K20" s="48">
        <f>SUM((C20*100)/(D20*3))</f>
        <v>33.333333333333336</v>
      </c>
      <c r="L20" s="48"/>
      <c r="M20" s="48"/>
    </row>
    <row r="21" spans="1:13" ht="15.75" thickBot="1">
      <c r="A21" s="50" t="s">
        <v>35</v>
      </c>
      <c r="B21" s="51" t="s">
        <v>4</v>
      </c>
      <c r="C21" s="47">
        <f>SUM((E21*3)+F21*1)</f>
        <v>3</v>
      </c>
      <c r="D21" s="48">
        <f>SUM(E21+F21+G21)</f>
        <v>3</v>
      </c>
      <c r="E21" s="48">
        <v>1</v>
      </c>
      <c r="F21" s="48"/>
      <c r="G21" s="48">
        <v>2</v>
      </c>
      <c r="H21" s="48">
        <v>8</v>
      </c>
      <c r="I21" s="48">
        <v>9</v>
      </c>
      <c r="J21" s="48">
        <f>H21-I21</f>
        <v>-1</v>
      </c>
      <c r="K21" s="48">
        <f>SUM((C21*100)/(D21*3))</f>
        <v>33.333333333333336</v>
      </c>
      <c r="L21" s="48"/>
      <c r="M21" s="48"/>
    </row>
    <row r="22" spans="1:13" ht="15.75" thickBot="1">
      <c r="A22" s="156" t="s">
        <v>81</v>
      </c>
      <c r="B22" s="157"/>
      <c r="C22" s="157"/>
      <c r="D22" s="157"/>
      <c r="E22" s="157"/>
      <c r="F22" s="157"/>
      <c r="G22" s="157"/>
      <c r="H22" s="157"/>
      <c r="I22" s="157"/>
      <c r="J22" s="157"/>
      <c r="K22" s="48"/>
      <c r="L22" s="48"/>
      <c r="M22" s="48"/>
    </row>
    <row r="23" spans="1:13" ht="21" thickBot="1">
      <c r="A23" s="54" t="s">
        <v>22</v>
      </c>
      <c r="B23" s="55" t="s">
        <v>23</v>
      </c>
      <c r="C23" s="56" t="s">
        <v>24</v>
      </c>
      <c r="D23" s="56" t="s">
        <v>25</v>
      </c>
      <c r="E23" s="56" t="s">
        <v>26</v>
      </c>
      <c r="F23" s="56" t="s">
        <v>27</v>
      </c>
      <c r="G23" s="56" t="s">
        <v>28</v>
      </c>
      <c r="H23" s="56" t="s">
        <v>29</v>
      </c>
      <c r="I23" s="56" t="s">
        <v>30</v>
      </c>
      <c r="J23" s="56" t="s">
        <v>31</v>
      </c>
      <c r="K23" s="54" t="s">
        <v>38</v>
      </c>
      <c r="L23" s="54" t="s">
        <v>26</v>
      </c>
      <c r="M23" s="54" t="s">
        <v>72</v>
      </c>
    </row>
    <row r="24" spans="1:13" ht="15.75" thickBot="1">
      <c r="A24" s="50" t="s">
        <v>32</v>
      </c>
      <c r="B24" s="51" t="s">
        <v>2</v>
      </c>
      <c r="C24" s="47">
        <f>SUM((E24*3)+F24*1)</f>
        <v>7</v>
      </c>
      <c r="D24" s="48">
        <f>SUM(E24+F24+G24)</f>
        <v>3</v>
      </c>
      <c r="E24" s="48">
        <v>2</v>
      </c>
      <c r="F24" s="48">
        <v>1</v>
      </c>
      <c r="G24" s="48"/>
      <c r="H24" s="48">
        <v>3</v>
      </c>
      <c r="I24" s="48">
        <v>0</v>
      </c>
      <c r="J24" s="48">
        <f>H24-I24</f>
        <v>3</v>
      </c>
      <c r="K24" s="48">
        <f>SUM((C24*100)/(D24*3))</f>
        <v>77.777777777777771</v>
      </c>
      <c r="L24" s="48"/>
      <c r="M24" s="48"/>
    </row>
    <row r="25" spans="1:13" ht="15.75" thickBot="1">
      <c r="A25" s="50" t="s">
        <v>33</v>
      </c>
      <c r="B25" s="51" t="s">
        <v>7</v>
      </c>
      <c r="C25" s="47">
        <f>SUM((E25*3)+F25*1)</f>
        <v>6</v>
      </c>
      <c r="D25" s="48">
        <f>SUM(E25+F25+G25)</f>
        <v>3</v>
      </c>
      <c r="E25" s="48">
        <v>2</v>
      </c>
      <c r="F25" s="48"/>
      <c r="G25" s="48">
        <v>1</v>
      </c>
      <c r="H25" s="48">
        <v>7</v>
      </c>
      <c r="I25" s="48">
        <v>6</v>
      </c>
      <c r="J25" s="48">
        <f>H25-I25</f>
        <v>1</v>
      </c>
      <c r="K25" s="48">
        <f>SUM((C25*100)/(D25*3))</f>
        <v>66.666666666666671</v>
      </c>
      <c r="L25" s="48"/>
      <c r="M25" s="48"/>
    </row>
    <row r="26" spans="1:13" ht="15.75" thickBot="1">
      <c r="A26" s="50" t="s">
        <v>34</v>
      </c>
      <c r="B26" s="51" t="s">
        <v>3</v>
      </c>
      <c r="C26" s="47">
        <f>SUM((E26*3)+F26*1)</f>
        <v>4</v>
      </c>
      <c r="D26" s="48">
        <f>SUM(E26+F26+G26)</f>
        <v>3</v>
      </c>
      <c r="E26" s="46">
        <v>1</v>
      </c>
      <c r="F26" s="46">
        <v>1</v>
      </c>
      <c r="G26" s="46">
        <v>1</v>
      </c>
      <c r="H26" s="46">
        <v>5</v>
      </c>
      <c r="I26" s="46">
        <v>6</v>
      </c>
      <c r="J26" s="48">
        <f>H26-I26</f>
        <v>-1</v>
      </c>
      <c r="K26" s="48">
        <f>SUM((C26*100)/(D26*3))</f>
        <v>44.444444444444443</v>
      </c>
      <c r="L26" s="46"/>
      <c r="M26" s="46"/>
    </row>
    <row r="27" spans="1:13" ht="15.75" thickBot="1">
      <c r="A27" s="50" t="s">
        <v>35</v>
      </c>
      <c r="B27" s="52" t="s">
        <v>6</v>
      </c>
      <c r="C27" s="47">
        <f>SUM((E27*3)+F27*1)</f>
        <v>0</v>
      </c>
      <c r="D27" s="48">
        <f>SUM(E27+F27+G27)</f>
        <v>3</v>
      </c>
      <c r="E27" s="46"/>
      <c r="F27" s="46"/>
      <c r="G27" s="46">
        <v>3</v>
      </c>
      <c r="H27" s="46">
        <v>6</v>
      </c>
      <c r="I27" s="46">
        <v>9</v>
      </c>
      <c r="J27" s="48">
        <f>H27-I27</f>
        <v>-3</v>
      </c>
      <c r="K27" s="48">
        <f>SUM((C27*100)/(D27*3))</f>
        <v>0</v>
      </c>
      <c r="L27" s="46"/>
      <c r="M27" s="46"/>
    </row>
  </sheetData>
  <sortState ref="B10:K13">
    <sortCondition descending="1" ref="C10:C13"/>
    <sortCondition descending="1" ref="H10:H13"/>
  </sortState>
  <mergeCells count="5">
    <mergeCell ref="A1:K1"/>
    <mergeCell ref="A2:J2"/>
    <mergeCell ref="A8:J8"/>
    <mergeCell ref="A16:J16"/>
    <mergeCell ref="A22:J22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9"/>
  <sheetViews>
    <sheetView zoomScale="70" zoomScaleNormal="70" workbookViewId="0">
      <selection activeCell="B17" sqref="B17:K29"/>
    </sheetView>
  </sheetViews>
  <sheetFormatPr defaultRowHeight="15"/>
  <cols>
    <col min="1" max="1" width="8.85546875" customWidth="1"/>
    <col min="2" max="2" width="30.5703125" customWidth="1"/>
    <col min="11" max="11" width="13.140625" bestFit="1" customWidth="1"/>
  </cols>
  <sheetData>
    <row r="1" spans="1:26" ht="47.25" customHeight="1">
      <c r="A1" s="158" t="s">
        <v>71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</row>
    <row r="2" spans="1:26" ht="0.75" customHeight="1" thickBot="1">
      <c r="A2" s="156" t="s">
        <v>20</v>
      </c>
      <c r="B2" s="157"/>
      <c r="C2" s="157"/>
      <c r="D2" s="157"/>
      <c r="E2" s="157"/>
      <c r="F2" s="157"/>
      <c r="G2" s="157"/>
      <c r="H2" s="157"/>
      <c r="I2" s="157"/>
      <c r="J2" s="157"/>
    </row>
    <row r="3" spans="1:26" ht="23.25" customHeight="1" thickBot="1">
      <c r="A3" s="54" t="s">
        <v>22</v>
      </c>
      <c r="B3" s="55" t="s">
        <v>23</v>
      </c>
      <c r="C3" s="56" t="s">
        <v>24</v>
      </c>
      <c r="D3" s="56" t="s">
        <v>25</v>
      </c>
      <c r="E3" s="56" t="s">
        <v>26</v>
      </c>
      <c r="F3" s="56" t="s">
        <v>27</v>
      </c>
      <c r="G3" s="56" t="s">
        <v>28</v>
      </c>
      <c r="H3" s="56" t="s">
        <v>29</v>
      </c>
      <c r="I3" s="56" t="s">
        <v>30</v>
      </c>
      <c r="J3" s="56" t="s">
        <v>31</v>
      </c>
      <c r="K3" s="54" t="s">
        <v>38</v>
      </c>
      <c r="L3" s="54" t="s">
        <v>26</v>
      </c>
      <c r="M3" s="54" t="s">
        <v>72</v>
      </c>
    </row>
    <row r="4" spans="1:26" ht="15" customHeight="1" thickBot="1">
      <c r="A4" s="50" t="s">
        <v>32</v>
      </c>
      <c r="B4" s="51" t="s">
        <v>3</v>
      </c>
      <c r="C4" s="47">
        <f t="shared" ref="C4:C15" si="0">SUM((E4*3)+F4*1)</f>
        <v>23</v>
      </c>
      <c r="D4" s="48">
        <f t="shared" ref="D4:D15" si="1">SUM(E4+F4+G4)</f>
        <v>10</v>
      </c>
      <c r="E4" s="48">
        <v>7</v>
      </c>
      <c r="F4" s="48">
        <v>2</v>
      </c>
      <c r="G4" s="48">
        <v>1</v>
      </c>
      <c r="H4" s="48">
        <v>27</v>
      </c>
      <c r="I4" s="48">
        <v>12</v>
      </c>
      <c r="J4" s="48">
        <f t="shared" ref="J4:J15" si="2">H4-I4</f>
        <v>15</v>
      </c>
      <c r="K4" s="48">
        <f t="shared" ref="K4:K15" si="3">SUM((C4*100)/(D4*3))</f>
        <v>76.666666666666671</v>
      </c>
      <c r="L4" s="48"/>
      <c r="M4" s="48"/>
    </row>
    <row r="5" spans="1:26" ht="15" customHeight="1" thickBot="1">
      <c r="A5" s="50" t="s">
        <v>33</v>
      </c>
      <c r="B5" s="51" t="s">
        <v>17</v>
      </c>
      <c r="C5" s="47">
        <f t="shared" si="0"/>
        <v>18</v>
      </c>
      <c r="D5" s="48">
        <f t="shared" si="1"/>
        <v>10</v>
      </c>
      <c r="E5" s="48">
        <v>6</v>
      </c>
      <c r="F5" s="48"/>
      <c r="G5" s="48">
        <v>4</v>
      </c>
      <c r="H5" s="48">
        <v>17</v>
      </c>
      <c r="I5" s="48">
        <v>17</v>
      </c>
      <c r="J5" s="48">
        <f t="shared" si="2"/>
        <v>0</v>
      </c>
      <c r="K5" s="48">
        <f t="shared" si="3"/>
        <v>60</v>
      </c>
      <c r="L5" s="48"/>
      <c r="M5" s="48"/>
    </row>
    <row r="6" spans="1:26" ht="15" customHeight="1" thickBot="1">
      <c r="A6" s="50" t="s">
        <v>34</v>
      </c>
      <c r="B6" s="52" t="s">
        <v>49</v>
      </c>
      <c r="C6" s="47">
        <f t="shared" si="0"/>
        <v>17</v>
      </c>
      <c r="D6" s="48">
        <f t="shared" si="1"/>
        <v>10</v>
      </c>
      <c r="E6" s="48">
        <v>5</v>
      </c>
      <c r="F6" s="48">
        <v>2</v>
      </c>
      <c r="G6" s="48">
        <v>3</v>
      </c>
      <c r="H6" s="48">
        <v>23</v>
      </c>
      <c r="I6" s="48">
        <v>18</v>
      </c>
      <c r="J6" s="48">
        <f t="shared" si="2"/>
        <v>5</v>
      </c>
      <c r="K6" s="48">
        <f t="shared" si="3"/>
        <v>56.666666666666664</v>
      </c>
      <c r="L6" s="48"/>
      <c r="M6" s="48"/>
    </row>
    <row r="7" spans="1:26" ht="15" customHeight="1" thickBot="1">
      <c r="A7" s="50" t="s">
        <v>35</v>
      </c>
      <c r="B7" s="51" t="s">
        <v>50</v>
      </c>
      <c r="C7" s="47">
        <f t="shared" si="0"/>
        <v>13</v>
      </c>
      <c r="D7" s="48">
        <f t="shared" si="1"/>
        <v>10</v>
      </c>
      <c r="E7" s="48">
        <v>4</v>
      </c>
      <c r="F7" s="48">
        <v>1</v>
      </c>
      <c r="G7" s="48">
        <v>5</v>
      </c>
      <c r="H7" s="48">
        <v>10</v>
      </c>
      <c r="I7" s="48">
        <v>15</v>
      </c>
      <c r="J7" s="48">
        <f t="shared" si="2"/>
        <v>-5</v>
      </c>
      <c r="K7" s="48">
        <f t="shared" si="3"/>
        <v>43.333333333333336</v>
      </c>
      <c r="L7" s="48"/>
      <c r="M7" s="48"/>
      <c r="O7" s="77"/>
      <c r="P7" s="75"/>
      <c r="Q7" s="76"/>
      <c r="R7" s="76"/>
      <c r="S7" s="76"/>
      <c r="T7" s="76"/>
      <c r="U7" s="76"/>
      <c r="V7" s="76"/>
      <c r="W7" s="76"/>
      <c r="X7" s="76"/>
      <c r="Y7" s="76"/>
      <c r="Z7" s="76"/>
    </row>
    <row r="8" spans="1:26" ht="15" customHeight="1" thickBot="1">
      <c r="A8" s="50" t="s">
        <v>36</v>
      </c>
      <c r="B8" s="51" t="s">
        <v>4</v>
      </c>
      <c r="C8" s="47">
        <f t="shared" si="0"/>
        <v>17</v>
      </c>
      <c r="D8" s="48">
        <f t="shared" si="1"/>
        <v>9</v>
      </c>
      <c r="E8" s="48">
        <v>5</v>
      </c>
      <c r="F8" s="48">
        <v>2</v>
      </c>
      <c r="G8" s="48">
        <v>2</v>
      </c>
      <c r="H8" s="48">
        <v>14</v>
      </c>
      <c r="I8" s="48">
        <v>5</v>
      </c>
      <c r="J8" s="48">
        <f t="shared" si="2"/>
        <v>9</v>
      </c>
      <c r="K8" s="48">
        <f t="shared" si="3"/>
        <v>62.962962962962962</v>
      </c>
      <c r="L8" s="48"/>
      <c r="M8" s="48"/>
      <c r="O8" s="90"/>
      <c r="P8" s="75"/>
      <c r="Q8" s="76"/>
      <c r="R8" s="76"/>
      <c r="S8" s="76"/>
      <c r="T8" s="76"/>
      <c r="U8" s="76"/>
      <c r="V8" s="76"/>
      <c r="W8" s="76"/>
      <c r="X8" s="76"/>
      <c r="Y8" s="76"/>
      <c r="Z8" s="76"/>
    </row>
    <row r="9" spans="1:26" ht="15" customHeight="1" thickBot="1">
      <c r="A9" s="50" t="s">
        <v>37</v>
      </c>
      <c r="B9" s="51" t="s">
        <v>7</v>
      </c>
      <c r="C9" s="47">
        <f t="shared" si="0"/>
        <v>13</v>
      </c>
      <c r="D9" s="48">
        <f t="shared" si="1"/>
        <v>9</v>
      </c>
      <c r="E9" s="48">
        <v>3</v>
      </c>
      <c r="F9" s="48">
        <v>4</v>
      </c>
      <c r="G9" s="48">
        <v>2</v>
      </c>
      <c r="H9" s="48">
        <v>17</v>
      </c>
      <c r="I9" s="48">
        <v>11</v>
      </c>
      <c r="J9" s="48">
        <f t="shared" si="2"/>
        <v>6</v>
      </c>
      <c r="K9" s="48">
        <f t="shared" si="3"/>
        <v>48.148148148148145</v>
      </c>
      <c r="L9" s="48"/>
      <c r="M9" s="48"/>
    </row>
    <row r="10" spans="1:26" ht="15.75" thickBot="1">
      <c r="A10" s="46" t="s">
        <v>39</v>
      </c>
      <c r="B10" s="51" t="s">
        <v>48</v>
      </c>
      <c r="C10" s="47">
        <f t="shared" si="0"/>
        <v>12</v>
      </c>
      <c r="D10" s="48">
        <f t="shared" si="1"/>
        <v>9</v>
      </c>
      <c r="E10" s="46">
        <v>3</v>
      </c>
      <c r="F10" s="46">
        <v>3</v>
      </c>
      <c r="G10" s="46">
        <v>3</v>
      </c>
      <c r="H10" s="46">
        <v>15</v>
      </c>
      <c r="I10" s="46">
        <v>12</v>
      </c>
      <c r="J10" s="48">
        <f t="shared" si="2"/>
        <v>3</v>
      </c>
      <c r="K10" s="48">
        <f t="shared" si="3"/>
        <v>44.444444444444443</v>
      </c>
      <c r="L10" s="46"/>
      <c r="M10" s="46"/>
    </row>
    <row r="11" spans="1:26" ht="15.75" thickBot="1">
      <c r="A11" s="46" t="s">
        <v>40</v>
      </c>
      <c r="B11" s="51" t="s">
        <v>2</v>
      </c>
      <c r="C11" s="47">
        <f t="shared" si="0"/>
        <v>11</v>
      </c>
      <c r="D11" s="48">
        <f t="shared" si="1"/>
        <v>9</v>
      </c>
      <c r="E11" s="46">
        <v>3</v>
      </c>
      <c r="F11" s="46">
        <v>2</v>
      </c>
      <c r="G11" s="46">
        <v>4</v>
      </c>
      <c r="H11" s="46">
        <v>20</v>
      </c>
      <c r="I11" s="46">
        <v>15</v>
      </c>
      <c r="J11" s="48">
        <f t="shared" si="2"/>
        <v>5</v>
      </c>
      <c r="K11" s="48">
        <f t="shared" si="3"/>
        <v>40.74074074074074</v>
      </c>
      <c r="L11" s="46"/>
      <c r="M11" s="46"/>
      <c r="N11" s="74"/>
      <c r="O11" s="75"/>
      <c r="P11" s="76"/>
      <c r="Q11" s="76"/>
      <c r="R11" s="76"/>
      <c r="S11" s="76"/>
      <c r="T11" s="76"/>
      <c r="U11" s="76"/>
      <c r="V11" s="76"/>
      <c r="W11" s="76"/>
    </row>
    <row r="12" spans="1:26" ht="15.75" thickBot="1">
      <c r="A12" s="46" t="s">
        <v>41</v>
      </c>
      <c r="B12" s="51" t="s">
        <v>5</v>
      </c>
      <c r="C12" s="47">
        <f t="shared" si="0"/>
        <v>7</v>
      </c>
      <c r="D12" s="48">
        <f t="shared" si="1"/>
        <v>6</v>
      </c>
      <c r="E12" s="46">
        <v>2</v>
      </c>
      <c r="F12" s="46">
        <v>1</v>
      </c>
      <c r="G12" s="46">
        <v>3</v>
      </c>
      <c r="H12" s="46">
        <v>4</v>
      </c>
      <c r="I12" s="46">
        <v>7</v>
      </c>
      <c r="J12" s="48">
        <f t="shared" si="2"/>
        <v>-3</v>
      </c>
      <c r="K12" s="48">
        <f t="shared" si="3"/>
        <v>38.888888888888886</v>
      </c>
      <c r="L12" s="46"/>
      <c r="M12" s="46"/>
      <c r="N12" s="75"/>
      <c r="O12" s="76"/>
      <c r="P12" s="76"/>
      <c r="Q12" s="76"/>
      <c r="R12" s="76"/>
      <c r="S12" s="76"/>
      <c r="T12" s="76"/>
      <c r="U12" s="76"/>
      <c r="V12" s="76"/>
    </row>
    <row r="13" spans="1:26" ht="15.75" thickBot="1">
      <c r="A13" s="46" t="s">
        <v>42</v>
      </c>
      <c r="B13" s="51" t="s">
        <v>46</v>
      </c>
      <c r="C13" s="47">
        <f t="shared" si="0"/>
        <v>6</v>
      </c>
      <c r="D13" s="48">
        <f t="shared" si="1"/>
        <v>6</v>
      </c>
      <c r="E13" s="46">
        <v>2</v>
      </c>
      <c r="F13" s="46"/>
      <c r="G13" s="46">
        <v>4</v>
      </c>
      <c r="H13" s="46">
        <v>8</v>
      </c>
      <c r="I13" s="46">
        <v>11</v>
      </c>
      <c r="J13" s="48">
        <f t="shared" si="2"/>
        <v>-3</v>
      </c>
      <c r="K13" s="48">
        <f t="shared" si="3"/>
        <v>33.333333333333336</v>
      </c>
      <c r="L13" s="48"/>
      <c r="M13" s="48"/>
    </row>
    <row r="14" spans="1:26" ht="15.75" thickBot="1">
      <c r="A14" s="46" t="s">
        <v>43</v>
      </c>
      <c r="B14" s="51" t="s">
        <v>6</v>
      </c>
      <c r="C14" s="47">
        <f t="shared" si="0"/>
        <v>4</v>
      </c>
      <c r="D14" s="48">
        <f t="shared" si="1"/>
        <v>6</v>
      </c>
      <c r="E14" s="46">
        <v>1</v>
      </c>
      <c r="F14" s="46">
        <v>1</v>
      </c>
      <c r="G14" s="46">
        <v>4</v>
      </c>
      <c r="H14" s="46">
        <v>6</v>
      </c>
      <c r="I14" s="46">
        <v>13</v>
      </c>
      <c r="J14" s="48">
        <f t="shared" si="2"/>
        <v>-7</v>
      </c>
      <c r="K14" s="48">
        <f t="shared" si="3"/>
        <v>22.222222222222221</v>
      </c>
      <c r="L14" s="48"/>
      <c r="M14" s="48"/>
    </row>
    <row r="15" spans="1:26" ht="15.75" thickBot="1">
      <c r="A15" s="46" t="s">
        <v>44</v>
      </c>
      <c r="B15" s="51" t="s">
        <v>47</v>
      </c>
      <c r="C15" s="47">
        <f t="shared" si="0"/>
        <v>0</v>
      </c>
      <c r="D15" s="48">
        <f t="shared" si="1"/>
        <v>6</v>
      </c>
      <c r="E15" s="46"/>
      <c r="F15" s="46"/>
      <c r="G15" s="46">
        <v>6</v>
      </c>
      <c r="H15" s="46">
        <v>4</v>
      </c>
      <c r="I15" s="46">
        <v>29</v>
      </c>
      <c r="J15" s="48">
        <f t="shared" si="2"/>
        <v>-25</v>
      </c>
      <c r="K15" s="48">
        <f t="shared" si="3"/>
        <v>0</v>
      </c>
      <c r="L15" s="48"/>
      <c r="M15" s="48"/>
    </row>
    <row r="16" spans="1:26" ht="15.75" thickBot="1">
      <c r="A16" s="156" t="s">
        <v>21</v>
      </c>
      <c r="B16" s="157"/>
      <c r="C16" s="157"/>
      <c r="D16" s="157"/>
      <c r="E16" s="157"/>
      <c r="F16" s="157"/>
      <c r="G16" s="157"/>
      <c r="H16" s="157"/>
      <c r="I16" s="157"/>
      <c r="J16" s="157"/>
      <c r="L16" s="78"/>
      <c r="M16" s="78"/>
    </row>
    <row r="17" spans="1:28" ht="23.25" customHeight="1" thickBot="1">
      <c r="A17" s="56" t="s">
        <v>22</v>
      </c>
      <c r="B17" s="56" t="s">
        <v>23</v>
      </c>
      <c r="C17" s="56" t="s">
        <v>24</v>
      </c>
      <c r="D17" s="56" t="s">
        <v>25</v>
      </c>
      <c r="E17" s="56" t="s">
        <v>26</v>
      </c>
      <c r="F17" s="56" t="s">
        <v>27</v>
      </c>
      <c r="G17" s="56" t="s">
        <v>28</v>
      </c>
      <c r="H17" s="56" t="s">
        <v>29</v>
      </c>
      <c r="I17" s="56" t="s">
        <v>30</v>
      </c>
      <c r="J17" s="56" t="s">
        <v>31</v>
      </c>
      <c r="K17" s="56" t="s">
        <v>38</v>
      </c>
      <c r="L17" s="54" t="s">
        <v>26</v>
      </c>
      <c r="M17" s="54" t="s">
        <v>72</v>
      </c>
    </row>
    <row r="18" spans="1:28" ht="15" customHeight="1" thickBot="1">
      <c r="A18" s="50" t="s">
        <v>32</v>
      </c>
      <c r="B18" s="51" t="s">
        <v>2</v>
      </c>
      <c r="C18" s="47">
        <f t="shared" ref="C18:C29" si="4">SUM((E18*3)+F18*1)</f>
        <v>19</v>
      </c>
      <c r="D18" s="48">
        <f t="shared" ref="D18:D29" si="5">SUM(E18+F18+G18)</f>
        <v>10</v>
      </c>
      <c r="E18" s="48">
        <v>5</v>
      </c>
      <c r="F18" s="48">
        <v>4</v>
      </c>
      <c r="G18" s="48">
        <v>1</v>
      </c>
      <c r="H18" s="48">
        <v>13</v>
      </c>
      <c r="I18" s="48">
        <v>7</v>
      </c>
      <c r="J18" s="48">
        <f t="shared" ref="J18:J29" si="6">H18-I18</f>
        <v>6</v>
      </c>
      <c r="K18" s="48">
        <f t="shared" ref="K18:K29" si="7">SUM((C18*100)/(D18*3))</f>
        <v>63.333333333333336</v>
      </c>
      <c r="L18" s="48"/>
      <c r="M18" s="48"/>
    </row>
    <row r="19" spans="1:28" ht="15" customHeight="1" thickBot="1">
      <c r="A19" s="50" t="s">
        <v>33</v>
      </c>
      <c r="B19" s="53" t="s">
        <v>7</v>
      </c>
      <c r="C19" s="47">
        <f t="shared" si="4"/>
        <v>18</v>
      </c>
      <c r="D19" s="48">
        <f t="shared" si="5"/>
        <v>10</v>
      </c>
      <c r="E19" s="48">
        <v>5</v>
      </c>
      <c r="F19" s="48">
        <v>3</v>
      </c>
      <c r="G19" s="48">
        <v>2</v>
      </c>
      <c r="H19" s="48">
        <v>16</v>
      </c>
      <c r="I19" s="48">
        <v>13</v>
      </c>
      <c r="J19" s="48">
        <f t="shared" si="6"/>
        <v>3</v>
      </c>
      <c r="K19" s="48">
        <f t="shared" si="7"/>
        <v>60</v>
      </c>
      <c r="L19" s="48"/>
      <c r="M19" s="48"/>
      <c r="N19" s="77"/>
      <c r="O19" s="75"/>
      <c r="P19" s="76"/>
      <c r="Q19" s="76"/>
      <c r="R19" s="76"/>
      <c r="S19" s="76"/>
      <c r="T19" s="76"/>
      <c r="U19" s="76"/>
      <c r="V19" s="76"/>
      <c r="W19" s="76"/>
    </row>
    <row r="20" spans="1:28" ht="15" customHeight="1" thickBot="1">
      <c r="A20" s="50" t="s">
        <v>34</v>
      </c>
      <c r="B20" s="51" t="s">
        <v>17</v>
      </c>
      <c r="C20" s="47">
        <f t="shared" si="4"/>
        <v>13</v>
      </c>
      <c r="D20" s="48">
        <f t="shared" si="5"/>
        <v>10</v>
      </c>
      <c r="E20" s="48">
        <v>4</v>
      </c>
      <c r="F20" s="48">
        <v>1</v>
      </c>
      <c r="G20" s="48">
        <v>5</v>
      </c>
      <c r="H20" s="48">
        <v>11</v>
      </c>
      <c r="I20" s="48">
        <v>15</v>
      </c>
      <c r="J20" s="48">
        <f t="shared" si="6"/>
        <v>-4</v>
      </c>
      <c r="K20" s="48">
        <f t="shared" si="7"/>
        <v>43.333333333333336</v>
      </c>
      <c r="L20" s="48"/>
      <c r="M20" s="48"/>
    </row>
    <row r="21" spans="1:28" ht="15" customHeight="1" thickBot="1">
      <c r="A21" s="50" t="s">
        <v>35</v>
      </c>
      <c r="B21" s="51" t="s">
        <v>50</v>
      </c>
      <c r="C21" s="47">
        <f t="shared" si="4"/>
        <v>13</v>
      </c>
      <c r="D21" s="48">
        <f t="shared" si="5"/>
        <v>10</v>
      </c>
      <c r="E21" s="48">
        <v>3</v>
      </c>
      <c r="F21" s="48">
        <v>4</v>
      </c>
      <c r="G21" s="48">
        <v>3</v>
      </c>
      <c r="H21" s="48">
        <v>21</v>
      </c>
      <c r="I21" s="48">
        <v>21</v>
      </c>
      <c r="J21" s="48">
        <f t="shared" si="6"/>
        <v>0</v>
      </c>
      <c r="K21" s="48">
        <f t="shared" si="7"/>
        <v>43.333333333333336</v>
      </c>
      <c r="L21" s="48"/>
      <c r="M21" s="48"/>
    </row>
    <row r="22" spans="1:28" ht="15" customHeight="1" thickBot="1">
      <c r="A22" s="50" t="s">
        <v>36</v>
      </c>
      <c r="B22" s="51" t="s">
        <v>4</v>
      </c>
      <c r="C22" s="47">
        <f t="shared" si="4"/>
        <v>18</v>
      </c>
      <c r="D22" s="48">
        <f t="shared" si="5"/>
        <v>9</v>
      </c>
      <c r="E22" s="48">
        <v>6</v>
      </c>
      <c r="F22" s="48"/>
      <c r="G22" s="48">
        <v>3</v>
      </c>
      <c r="H22" s="48">
        <v>27</v>
      </c>
      <c r="I22" s="48">
        <v>16</v>
      </c>
      <c r="J22" s="48">
        <f t="shared" si="6"/>
        <v>11</v>
      </c>
      <c r="K22" s="48">
        <f t="shared" si="7"/>
        <v>66.666666666666671</v>
      </c>
      <c r="L22" s="46"/>
      <c r="M22" s="46"/>
      <c r="N22" s="75"/>
      <c r="O22" s="76"/>
      <c r="P22" s="76"/>
      <c r="Q22" s="77"/>
      <c r="R22" s="75"/>
      <c r="S22" s="76"/>
      <c r="T22" s="76"/>
      <c r="U22" s="76"/>
      <c r="V22" s="76"/>
      <c r="W22" s="76"/>
      <c r="X22" s="76"/>
      <c r="Y22" s="76"/>
      <c r="Z22" s="76"/>
      <c r="AA22" s="76"/>
      <c r="AB22" s="76"/>
    </row>
    <row r="23" spans="1:28" ht="15" customHeight="1" thickBot="1">
      <c r="A23" s="50" t="s">
        <v>37</v>
      </c>
      <c r="B23" s="51" t="s">
        <v>3</v>
      </c>
      <c r="C23" s="47">
        <f t="shared" si="4"/>
        <v>15</v>
      </c>
      <c r="D23" s="48">
        <f t="shared" si="5"/>
        <v>9</v>
      </c>
      <c r="E23" s="46">
        <v>4</v>
      </c>
      <c r="F23" s="46">
        <v>3</v>
      </c>
      <c r="G23" s="46">
        <v>2</v>
      </c>
      <c r="H23" s="46">
        <v>15</v>
      </c>
      <c r="I23" s="46">
        <v>14</v>
      </c>
      <c r="J23" s="48">
        <f t="shared" si="6"/>
        <v>1</v>
      </c>
      <c r="K23" s="48">
        <f t="shared" si="7"/>
        <v>55.555555555555557</v>
      </c>
      <c r="L23" s="48"/>
      <c r="M23" s="48"/>
    </row>
    <row r="24" spans="1:28" ht="15.75" thickBot="1">
      <c r="A24" s="46" t="s">
        <v>39</v>
      </c>
      <c r="B24" s="51" t="s">
        <v>6</v>
      </c>
      <c r="C24" s="47">
        <f t="shared" si="4"/>
        <v>11</v>
      </c>
      <c r="D24" s="48">
        <f t="shared" si="5"/>
        <v>9</v>
      </c>
      <c r="E24" s="48">
        <v>3</v>
      </c>
      <c r="F24" s="48">
        <v>2</v>
      </c>
      <c r="G24" s="48">
        <v>4</v>
      </c>
      <c r="H24" s="48">
        <v>22</v>
      </c>
      <c r="I24" s="48">
        <v>17</v>
      </c>
      <c r="J24" s="48">
        <f t="shared" si="6"/>
        <v>5</v>
      </c>
      <c r="K24" s="48">
        <f t="shared" si="7"/>
        <v>40.74074074074074</v>
      </c>
      <c r="L24" s="46"/>
      <c r="M24" s="46"/>
    </row>
    <row r="25" spans="1:28" ht="15.75" thickBot="1">
      <c r="A25" s="46" t="s">
        <v>40</v>
      </c>
      <c r="B25" s="52" t="s">
        <v>49</v>
      </c>
      <c r="C25" s="47">
        <f t="shared" si="4"/>
        <v>10</v>
      </c>
      <c r="D25" s="48">
        <f t="shared" si="5"/>
        <v>9</v>
      </c>
      <c r="E25" s="46">
        <v>3</v>
      </c>
      <c r="F25" s="46">
        <v>1</v>
      </c>
      <c r="G25" s="46">
        <v>5</v>
      </c>
      <c r="H25" s="46">
        <v>10</v>
      </c>
      <c r="I25" s="46">
        <v>16</v>
      </c>
      <c r="J25" s="48">
        <f t="shared" si="6"/>
        <v>-6</v>
      </c>
      <c r="K25" s="48">
        <f t="shared" si="7"/>
        <v>37.037037037037038</v>
      </c>
      <c r="L25" s="46"/>
      <c r="M25" s="46"/>
      <c r="N25" s="75"/>
      <c r="O25" s="76"/>
      <c r="P25" s="76"/>
      <c r="Q25" s="76"/>
      <c r="R25" s="76"/>
      <c r="S25" s="76"/>
      <c r="T25" s="76"/>
      <c r="U25" s="76"/>
      <c r="V25" s="76"/>
    </row>
    <row r="26" spans="1:28" ht="15.75" thickBot="1">
      <c r="A26" s="46" t="s">
        <v>41</v>
      </c>
      <c r="B26" s="51" t="s">
        <v>5</v>
      </c>
      <c r="C26" s="47">
        <f t="shared" si="4"/>
        <v>5</v>
      </c>
      <c r="D26" s="48">
        <f t="shared" si="5"/>
        <v>6</v>
      </c>
      <c r="E26" s="46">
        <v>1</v>
      </c>
      <c r="F26" s="46">
        <v>2</v>
      </c>
      <c r="G26" s="46">
        <v>3</v>
      </c>
      <c r="H26" s="46">
        <v>4</v>
      </c>
      <c r="I26" s="46">
        <v>8</v>
      </c>
      <c r="J26" s="48">
        <f t="shared" si="6"/>
        <v>-4</v>
      </c>
      <c r="K26" s="48">
        <f t="shared" si="7"/>
        <v>27.777777777777779</v>
      </c>
      <c r="L26" s="48"/>
      <c r="M26" s="48"/>
    </row>
    <row r="27" spans="1:28" ht="15.75" thickBot="1">
      <c r="A27" s="46" t="s">
        <v>42</v>
      </c>
      <c r="B27" s="51" t="s">
        <v>48</v>
      </c>
      <c r="C27" s="47">
        <f t="shared" si="4"/>
        <v>5</v>
      </c>
      <c r="D27" s="48">
        <f t="shared" si="5"/>
        <v>6</v>
      </c>
      <c r="E27" s="46">
        <v>1</v>
      </c>
      <c r="F27" s="46">
        <v>2</v>
      </c>
      <c r="G27" s="46">
        <v>3</v>
      </c>
      <c r="H27" s="46">
        <v>7</v>
      </c>
      <c r="I27" s="46">
        <v>9</v>
      </c>
      <c r="J27" s="48">
        <f t="shared" si="6"/>
        <v>-2</v>
      </c>
      <c r="K27" s="48">
        <f t="shared" si="7"/>
        <v>27.777777777777779</v>
      </c>
      <c r="L27" s="48"/>
      <c r="M27" s="48"/>
    </row>
    <row r="28" spans="1:28" ht="15.75" thickBot="1">
      <c r="A28" s="46" t="s">
        <v>43</v>
      </c>
      <c r="B28" s="51" t="s">
        <v>46</v>
      </c>
      <c r="C28" s="47">
        <f t="shared" si="4"/>
        <v>4</v>
      </c>
      <c r="D28" s="48">
        <f t="shared" si="5"/>
        <v>6</v>
      </c>
      <c r="E28" s="46">
        <v>1</v>
      </c>
      <c r="F28" s="46">
        <v>1</v>
      </c>
      <c r="G28" s="46">
        <v>4</v>
      </c>
      <c r="H28" s="46">
        <v>9</v>
      </c>
      <c r="I28" s="46">
        <v>17</v>
      </c>
      <c r="J28" s="48">
        <f t="shared" si="6"/>
        <v>-8</v>
      </c>
      <c r="K28" s="48">
        <f t="shared" si="7"/>
        <v>22.222222222222221</v>
      </c>
      <c r="L28" s="48"/>
      <c r="M28" s="48"/>
    </row>
    <row r="29" spans="1:28" ht="15.75" thickBot="1">
      <c r="A29" s="46" t="s">
        <v>44</v>
      </c>
      <c r="B29" s="51" t="s">
        <v>47</v>
      </c>
      <c r="C29" s="47">
        <f t="shared" si="4"/>
        <v>4</v>
      </c>
      <c r="D29" s="48">
        <f t="shared" si="5"/>
        <v>6</v>
      </c>
      <c r="E29" s="46">
        <v>1</v>
      </c>
      <c r="F29" s="46">
        <v>1</v>
      </c>
      <c r="G29" s="46">
        <v>4</v>
      </c>
      <c r="H29" s="46">
        <v>8</v>
      </c>
      <c r="I29" s="46">
        <v>17</v>
      </c>
      <c r="J29" s="48">
        <f t="shared" si="6"/>
        <v>-9</v>
      </c>
      <c r="K29" s="48">
        <f t="shared" si="7"/>
        <v>22.222222222222221</v>
      </c>
      <c r="L29" s="48"/>
      <c r="M29" s="48"/>
    </row>
  </sheetData>
  <sortState ref="B18:K29">
    <sortCondition descending="1" ref="D18:D29"/>
    <sortCondition descending="1" ref="C18:C29"/>
    <sortCondition ref="I18:I29"/>
  </sortState>
  <mergeCells count="3">
    <mergeCell ref="A1:K1"/>
    <mergeCell ref="A2:J2"/>
    <mergeCell ref="A16:J16"/>
  </mergeCells>
  <pageMargins left="0.25" right="0.25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1</vt:i4>
      </vt:variant>
    </vt:vector>
  </HeadingPairs>
  <TitlesOfParts>
    <vt:vector size="5" baseType="lpstr">
      <vt:lpstr>TABELA</vt:lpstr>
      <vt:lpstr>CLASSIFICAÇÃO 1 FASE</vt:lpstr>
      <vt:lpstr>CLASSIFICAÇÃO 2 FASE</vt:lpstr>
      <vt:lpstr>CLASSIFICAÇÃO GERAL</vt:lpstr>
      <vt:lpstr>TABELA!Area_de_impressao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2018-04-04T11:54:16Z</cp:lastPrinted>
  <dcterms:created xsi:type="dcterms:W3CDTF">2011-02-03T11:56:00Z</dcterms:created>
  <dcterms:modified xsi:type="dcterms:W3CDTF">2018-04-10T14:18:14Z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1046-9.1.0.5113</vt:lpwstr>
  </property>
</Properties>
</file>