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35" windowWidth="9375" windowHeight="3975" tabRatio="599" activeTab="0"/>
  </bookViews>
  <sheets>
    <sheet name="Global" sheetId="1" r:id="rId1"/>
  </sheets>
  <definedNames>
    <definedName name="_xlnm.Print_Area" localSheetId="0">'Global'!$A$1:$I$58</definedName>
  </definedNames>
  <calcPr fullCalcOnLoad="1" fullPrecision="0"/>
</workbook>
</file>

<file path=xl/sharedStrings.xml><?xml version="1.0" encoding="utf-8"?>
<sst xmlns="http://schemas.openxmlformats.org/spreadsheetml/2006/main" count="119" uniqueCount="87">
  <si>
    <t xml:space="preserve"> </t>
  </si>
  <si>
    <t>Item</t>
  </si>
  <si>
    <t>Discriminação</t>
  </si>
  <si>
    <t xml:space="preserve">Total </t>
  </si>
  <si>
    <t xml:space="preserve">   (R$)</t>
  </si>
  <si>
    <t xml:space="preserve">  (R$)</t>
  </si>
  <si>
    <t>Quant.</t>
  </si>
  <si>
    <t>Un</t>
  </si>
  <si>
    <t>Valor total</t>
  </si>
  <si>
    <t>m²</t>
  </si>
  <si>
    <t>m³</t>
  </si>
  <si>
    <t>Código</t>
  </si>
  <si>
    <t>SINAPI</t>
  </si>
  <si>
    <t>Custo R$</t>
  </si>
  <si>
    <t xml:space="preserve">Custo </t>
  </si>
  <si>
    <t>Rafael Cassol Basso</t>
  </si>
  <si>
    <t>Observações:</t>
  </si>
  <si>
    <t>Total do item........................................................................................................................................................</t>
  </si>
  <si>
    <t xml:space="preserve"> - O BDI considerado foi de</t>
  </si>
  <si>
    <t>____________________________________________________________________</t>
  </si>
  <si>
    <r>
      <t xml:space="preserve">Engenheiro Civil - </t>
    </r>
    <r>
      <rPr>
        <b/>
        <sz val="12"/>
        <rFont val="Arial"/>
        <family val="2"/>
      </rPr>
      <t>Amerios</t>
    </r>
    <r>
      <rPr>
        <sz val="12"/>
        <rFont val="Arial"/>
        <family val="2"/>
      </rPr>
      <t xml:space="preserve">   -   CREA/SC 112.213-2</t>
    </r>
  </si>
  <si>
    <t xml:space="preserve"> - Custo total da obra = </t>
  </si>
  <si>
    <r>
      <rPr>
        <b/>
        <sz val="12"/>
        <rFont val="Comic Sans MS"/>
        <family val="4"/>
      </rPr>
      <t>S</t>
    </r>
    <r>
      <rPr>
        <sz val="12"/>
        <rFont val="Comic Sans MS"/>
        <family val="4"/>
      </rPr>
      <t xml:space="preserve"> = Tabela SINAPI (Sintética)</t>
    </r>
  </si>
  <si>
    <r>
      <rPr>
        <b/>
        <sz val="12"/>
        <rFont val="Comic Sans MS"/>
        <family val="4"/>
      </rPr>
      <t>I</t>
    </r>
    <r>
      <rPr>
        <sz val="12"/>
        <rFont val="Comic Sans MS"/>
        <family val="4"/>
      </rPr>
      <t xml:space="preserve"> = Tabela SINAPI (Insumos)</t>
    </r>
  </si>
  <si>
    <r>
      <rPr>
        <b/>
        <sz val="12"/>
        <rFont val="Comic Sans MS"/>
        <family val="4"/>
      </rPr>
      <t>D</t>
    </r>
    <r>
      <rPr>
        <sz val="12"/>
        <rFont val="Comic Sans MS"/>
        <family val="4"/>
      </rPr>
      <t xml:space="preserve"> = Tabela DNIT</t>
    </r>
  </si>
  <si>
    <t>ORÇAMENTO GLOBAL</t>
  </si>
  <si>
    <t>2.1</t>
  </si>
  <si>
    <t>TOTAL GERAL DA OBRA.............................................................................................................................................................</t>
  </si>
  <si>
    <t>1.1</t>
  </si>
  <si>
    <t>83338 S.</t>
  </si>
  <si>
    <t>Escavação mecânica a céu aberto com escavadeira hidráulica</t>
  </si>
  <si>
    <t>MUNICÍPIO:</t>
  </si>
  <si>
    <t>PROJETO:</t>
  </si>
  <si>
    <t>LOCAL:</t>
  </si>
  <si>
    <t>ÁREA:</t>
  </si>
  <si>
    <t>92720 S.</t>
  </si>
  <si>
    <t>Concretagem, fck 25 Mpa, com uso de bomba em edificações - Lançamento, Adensamento e Acabamento</t>
  </si>
  <si>
    <t>Kg</t>
  </si>
  <si>
    <t>93361 S.</t>
  </si>
  <si>
    <t>Reaterro mecanizado de vala com compactação</t>
  </si>
  <si>
    <t>74078/001 S.</t>
  </si>
  <si>
    <t>Agulhamento de fundo de valas c/ maco 30 Kg - pedra de mão H = 10 cm</t>
  </si>
  <si>
    <t>FUNDAÇÃO EM SAPATAS</t>
  </si>
  <si>
    <t>1.2</t>
  </si>
  <si>
    <t>1.3</t>
  </si>
  <si>
    <t>1.4</t>
  </si>
  <si>
    <t>1.5</t>
  </si>
  <si>
    <t>1.6</t>
  </si>
  <si>
    <t>2.2</t>
  </si>
  <si>
    <t>2.3</t>
  </si>
  <si>
    <t>2.5</t>
  </si>
  <si>
    <t>2.6</t>
  </si>
  <si>
    <t>2.7</t>
  </si>
  <si>
    <t>92269 S.</t>
  </si>
  <si>
    <t>95241 S.</t>
  </si>
  <si>
    <t>Lastro de concreto, espessura 5 cm, preparo mecânico, inclusos - Lançamento e Adensamento</t>
  </si>
  <si>
    <t>Concretagem, fck 25 Mpa, com uso de bomba em edificações - Lançamento, Adensamento e Acabamento - Pilares; Vigas; Lajes</t>
  </si>
  <si>
    <t>2.4</t>
  </si>
  <si>
    <t>SUPERESTRUTURA EM CONCRETO ARMADO</t>
  </si>
  <si>
    <t>92759 S.</t>
  </si>
  <si>
    <t>92761 S.</t>
  </si>
  <si>
    <r>
      <t xml:space="preserve">Armação de uma estrutura convencional de concreto armado CA- 50, diâmetro de </t>
    </r>
    <r>
      <rPr>
        <b/>
        <sz val="14"/>
        <rFont val="Arial"/>
        <family val="2"/>
      </rPr>
      <t xml:space="preserve">8.0 mm - </t>
    </r>
    <r>
      <rPr>
        <sz val="12"/>
        <rFont val="Arial"/>
        <family val="2"/>
      </rPr>
      <t>Montagem</t>
    </r>
  </si>
  <si>
    <t>92762 S.</t>
  </si>
  <si>
    <r>
      <t xml:space="preserve">Armação de uma estrutura convencional de concreto armado CA- 50, diâmetro de </t>
    </r>
    <r>
      <rPr>
        <b/>
        <sz val="14"/>
        <rFont val="Arial"/>
        <family val="2"/>
      </rPr>
      <t xml:space="preserve">10.0 mm - </t>
    </r>
    <r>
      <rPr>
        <sz val="12"/>
        <rFont val="Arial"/>
        <family val="2"/>
      </rPr>
      <t>Montagem</t>
    </r>
  </si>
  <si>
    <t>92763 S.</t>
  </si>
  <si>
    <r>
      <t xml:space="preserve">Armação de uma estrutura convencional de concreto armado CA- 50, diâmetro de </t>
    </r>
    <r>
      <rPr>
        <b/>
        <sz val="14"/>
        <rFont val="Arial"/>
        <family val="2"/>
      </rPr>
      <t xml:space="preserve">12.5 mm - </t>
    </r>
    <r>
      <rPr>
        <sz val="12"/>
        <rFont val="Arial"/>
        <family val="2"/>
      </rPr>
      <t>Montagem</t>
    </r>
  </si>
  <si>
    <r>
      <t xml:space="preserve">Armação de uma estrutura convencional de concreto armado CA- 60, diâmetro de </t>
    </r>
    <r>
      <rPr>
        <b/>
        <sz val="14"/>
        <rFont val="Arial"/>
        <family val="2"/>
      </rPr>
      <t xml:space="preserve">5.0 mm - </t>
    </r>
    <r>
      <rPr>
        <sz val="12"/>
        <rFont val="Arial"/>
        <family val="2"/>
      </rPr>
      <t>Montagem</t>
    </r>
  </si>
  <si>
    <t>92760 S.</t>
  </si>
  <si>
    <r>
      <t xml:space="preserve">Armação de uma estrutura convencional de concreto armado CA- 50, diâmetro de </t>
    </r>
    <r>
      <rPr>
        <b/>
        <sz val="14"/>
        <rFont val="Arial"/>
        <family val="2"/>
      </rPr>
      <t xml:space="preserve">6.3 mm - </t>
    </r>
    <r>
      <rPr>
        <sz val="12"/>
        <rFont val="Arial"/>
        <family val="2"/>
      </rPr>
      <t>Montagem</t>
    </r>
  </si>
  <si>
    <t>2.8</t>
  </si>
  <si>
    <t>92268 S.</t>
  </si>
  <si>
    <t>Fabricação de formas para pilares, em chapa de madeira serrada E = 25 mm</t>
  </si>
  <si>
    <t>Fabricação de formas para vigas, em chapa de madeira serrada E = 25 mm</t>
  </si>
  <si>
    <t>2.9</t>
  </si>
  <si>
    <t>Fabricação de formas para Lajes, em chapa de madeira serrada E = 25 mm - Incluindo escoramento</t>
  </si>
  <si>
    <t>MARAVILHA (SC), 05 de MAIO de 2020.</t>
  </si>
  <si>
    <t xml:space="preserve"> - O valor do material e mão de obra foi obtida através da tabela do SINAPI - Janeiro/2020 - Sem Desoneração</t>
  </si>
  <si>
    <t xml:space="preserve"> - CUB de referência: Maio/2020 = </t>
  </si>
  <si>
    <t>SAUDADES / SC</t>
  </si>
  <si>
    <t>PROJETO ESTRUTURAL: AMPLIAÇÃO DO GINÁSIO DE ESPORTES DA LINHA JUVÊNCIO</t>
  </si>
  <si>
    <t xml:space="preserve">RUA ELIMAR PEDRO SCHUSTER – DISTRITO DE JUVÊNCIO </t>
  </si>
  <si>
    <t>177,40 m²</t>
  </si>
  <si>
    <t>92266 S.</t>
  </si>
  <si>
    <t>99059 S.</t>
  </si>
  <si>
    <t>m</t>
  </si>
  <si>
    <t>Locação convencional de obra em tábuas corridas</t>
  </si>
  <si>
    <t>1.7</t>
  </si>
</sst>
</file>

<file path=xl/styles.xml><?xml version="1.0" encoding="utf-8"?>
<styleSheet xmlns="http://schemas.openxmlformats.org/spreadsheetml/2006/main">
  <numFmts count="5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#,##0.000"/>
    <numFmt numFmtId="185" formatCode="#,##0.0000"/>
    <numFmt numFmtId="186" formatCode="0.00;[Red]0.00"/>
    <numFmt numFmtId="187" formatCode="#,##0.00;[Red]#,##0.00"/>
    <numFmt numFmtId="188" formatCode="#,##0.0;[Red]#,##0.0"/>
    <numFmt numFmtId="189" formatCode="&quot; BDI = &quot;\ #.##\ &quot;%&quot;"/>
    <numFmt numFmtId="190" formatCode="[$-416]dddd\,\ d&quot; de &quot;mmmm&quot; de &quot;yyyy"/>
    <numFmt numFmtId="191" formatCode="&quot; BDI = &quot;\ #\ &quot;%&quot;"/>
    <numFmt numFmtId="192" formatCode="0.0000"/>
    <numFmt numFmtId="193" formatCode="0.000"/>
    <numFmt numFmtId="194" formatCode="0\ &quot;%&quot;\ "/>
    <numFmt numFmtId="195" formatCode="#.##0\ &quot;m²&quot;\ "/>
    <numFmt numFmtId="196" formatCode="#.##\ &quot;m²&quot;\ "/>
    <numFmt numFmtId="197" formatCode="#,##0.0"/>
    <numFmt numFmtId="198" formatCode="#,##0.00000"/>
    <numFmt numFmtId="199" formatCode="#.###\ &quot;m²&quot;\ "/>
    <numFmt numFmtId="200" formatCode="#.#\ &quot;m²&quot;\ "/>
    <numFmt numFmtId="201" formatCode="0.00\ &quot;m²&quot;"/>
    <numFmt numFmtId="202" formatCode="#,##0.00\ &quot;m²&quot;\ "/>
    <numFmt numFmtId="203" formatCode="&quot;R$&quot;\ #,##0.00"/>
    <numFmt numFmtId="204" formatCode="0.00\ &quot; CUB 's&quot;"/>
    <numFmt numFmtId="205" formatCode="0.0\ &quot;%&quot;\ "/>
    <numFmt numFmtId="206" formatCode="0.00\ &quot;%&quot;\ "/>
    <numFmt numFmtId="207" formatCode="&quot; BDI = &quot;\ #.0\ &quot;%&quot;"/>
    <numFmt numFmtId="208" formatCode="&quot; BDI = &quot;\ #.00\ &quot;%&quot;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Comic Sans MS"/>
      <family val="4"/>
    </font>
    <font>
      <b/>
      <sz val="2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7" fillId="0" borderId="0" xfId="0" applyFont="1" applyBorder="1" applyAlignment="1">
      <alignment/>
    </xf>
    <xf numFmtId="187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87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87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0" fontId="1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87" fontId="1" fillId="0" borderId="0" xfId="0" applyNumberFormat="1" applyFont="1" applyAlignment="1">
      <alignment/>
    </xf>
    <xf numFmtId="187" fontId="0" fillId="0" borderId="0" xfId="0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14" fillId="33" borderId="10" xfId="0" applyFont="1" applyFill="1" applyBorder="1" applyAlignment="1">
      <alignment horizontal="center"/>
    </xf>
    <xf numFmtId="187" fontId="14" fillId="33" borderId="11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4" fontId="14" fillId="33" borderId="11" xfId="0" applyNumberFormat="1" applyFont="1" applyFill="1" applyBorder="1" applyAlignment="1">
      <alignment horizontal="center"/>
    </xf>
    <xf numFmtId="10" fontId="14" fillId="33" borderId="11" xfId="0" applyNumberFormat="1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4" fontId="14" fillId="33" borderId="13" xfId="0" applyNumberFormat="1" applyFont="1" applyFill="1" applyBorder="1" applyAlignment="1">
      <alignment horizontal="center"/>
    </xf>
    <xf numFmtId="4" fontId="14" fillId="33" borderId="14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center"/>
    </xf>
    <xf numFmtId="187" fontId="14" fillId="33" borderId="15" xfId="0" applyNumberFormat="1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4" fillId="33" borderId="16" xfId="0" applyNumberFormat="1" applyFont="1" applyFill="1" applyBorder="1" applyAlignment="1">
      <alignment horizontal="center"/>
    </xf>
    <xf numFmtId="10" fontId="14" fillId="33" borderId="16" xfId="0" applyNumberFormat="1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4" fontId="14" fillId="33" borderId="18" xfId="0" applyNumberFormat="1" applyFont="1" applyFill="1" applyBorder="1" applyAlignment="1">
      <alignment horizontal="center"/>
    </xf>
    <xf numFmtId="4" fontId="14" fillId="33" borderId="19" xfId="0" applyNumberFormat="1" applyFont="1" applyFill="1" applyBorder="1" applyAlignment="1">
      <alignment horizontal="center"/>
    </xf>
    <xf numFmtId="202" fontId="14" fillId="0" borderId="0" xfId="0" applyNumberFormat="1" applyFont="1" applyAlignment="1">
      <alignment horizontal="left"/>
    </xf>
    <xf numFmtId="187" fontId="6" fillId="0" borderId="0" xfId="0" applyNumberFormat="1" applyFont="1" applyAlignment="1">
      <alignment/>
    </xf>
    <xf numFmtId="194" fontId="6" fillId="0" borderId="0" xfId="0" applyNumberFormat="1" applyFont="1" applyAlignment="1">
      <alignment horizontal="left"/>
    </xf>
    <xf numFmtId="10" fontId="6" fillId="0" borderId="20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/>
    </xf>
    <xf numFmtId="10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10" fontId="6" fillId="0" borderId="20" xfId="0" applyNumberFormat="1" applyFont="1" applyBorder="1" applyAlignment="1">
      <alignment horizontal="center" vertical="center"/>
    </xf>
    <xf numFmtId="10" fontId="14" fillId="0" borderId="10" xfId="0" applyNumberFormat="1" applyFont="1" applyBorder="1" applyAlignment="1">
      <alignment horizontal="center"/>
    </xf>
    <xf numFmtId="0" fontId="14" fillId="0" borderId="22" xfId="0" applyFont="1" applyBorder="1" applyAlignment="1">
      <alignment/>
    </xf>
    <xf numFmtId="4" fontId="53" fillId="0" borderId="10" xfId="0" applyNumberFormat="1" applyFont="1" applyBorder="1" applyAlignment="1">
      <alignment/>
    </xf>
    <xf numFmtId="4" fontId="54" fillId="0" borderId="21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/>
    </xf>
    <xf numFmtId="10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203" fontId="6" fillId="0" borderId="0" xfId="0" applyNumberFormat="1" applyFont="1" applyAlignment="1">
      <alignment horizontal="left"/>
    </xf>
    <xf numFmtId="204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/>
    </xf>
    <xf numFmtId="44" fontId="6" fillId="0" borderId="2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53" fillId="0" borderId="0" xfId="0" applyNumberFormat="1" applyFont="1" applyBorder="1" applyAlignment="1">
      <alignment/>
    </xf>
    <xf numFmtId="10" fontId="14" fillId="0" borderId="0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0" fontId="14" fillId="0" borderId="23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87" fontId="14" fillId="0" borderId="0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0" xfId="0" applyFont="1" applyFill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 wrapText="1"/>
    </xf>
    <xf numFmtId="4" fontId="14" fillId="0" borderId="0" xfId="0" applyNumberFormat="1" applyFont="1" applyFill="1" applyBorder="1" applyAlignment="1">
      <alignment horizontal="center"/>
    </xf>
    <xf numFmtId="10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87" fontId="14" fillId="0" borderId="0" xfId="0" applyNumberFormat="1" applyFont="1" applyFill="1" applyBorder="1" applyAlignment="1">
      <alignment horizontal="center"/>
    </xf>
    <xf numFmtId="0" fontId="6" fillId="0" borderId="24" xfId="0" applyFont="1" applyBorder="1" applyAlignment="1">
      <alignment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206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87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 horizontal="center"/>
    </xf>
    <xf numFmtId="0" fontId="6" fillId="0" borderId="23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 vertical="center"/>
    </xf>
    <xf numFmtId="44" fontId="6" fillId="0" borderId="0" xfId="0" applyNumberFormat="1" applyFont="1" applyBorder="1" applyAlignment="1">
      <alignment horizontal="left" vertical="center"/>
    </xf>
    <xf numFmtId="44" fontId="6" fillId="0" borderId="0" xfId="0" applyNumberFormat="1" applyFont="1" applyFill="1" applyBorder="1" applyAlignment="1">
      <alignment horizontal="left"/>
    </xf>
    <xf numFmtId="0" fontId="6" fillId="0" borderId="20" xfId="0" applyFont="1" applyFill="1" applyBorder="1" applyAlignment="1">
      <alignment vertical="center" wrapText="1"/>
    </xf>
    <xf numFmtId="0" fontId="6" fillId="0" borderId="2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44" fontId="6" fillId="0" borderId="0" xfId="0" applyNumberFormat="1" applyFont="1" applyFill="1" applyBorder="1" applyAlignment="1">
      <alignment horizontal="left" vertical="center"/>
    </xf>
    <xf numFmtId="0" fontId="14" fillId="33" borderId="25" xfId="0" applyFont="1" applyFill="1" applyBorder="1" applyAlignment="1">
      <alignment/>
    </xf>
    <xf numFmtId="0" fontId="14" fillId="33" borderId="26" xfId="0" applyFont="1" applyFill="1" applyBorder="1" applyAlignment="1">
      <alignment/>
    </xf>
    <xf numFmtId="44" fontId="4" fillId="0" borderId="27" xfId="0" applyNumberFormat="1" applyFont="1" applyBorder="1" applyAlignment="1">
      <alignment horizontal="left" vertical="center"/>
    </xf>
    <xf numFmtId="0" fontId="14" fillId="33" borderId="28" xfId="0" applyFont="1" applyFill="1" applyBorder="1" applyAlignment="1">
      <alignment horizontal="left" vertical="center"/>
    </xf>
    <xf numFmtId="187" fontId="14" fillId="33" borderId="25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187" fontId="1" fillId="33" borderId="25" xfId="0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4" fontId="1" fillId="33" borderId="25" xfId="0" applyNumberFormat="1" applyFont="1" applyFill="1" applyBorder="1" applyAlignment="1">
      <alignment/>
    </xf>
    <xf numFmtId="10" fontId="1" fillId="33" borderId="25" xfId="0" applyNumberFormat="1" applyFont="1" applyFill="1" applyBorder="1" applyAlignment="1">
      <alignment horizontal="center"/>
    </xf>
    <xf numFmtId="4" fontId="0" fillId="33" borderId="25" xfId="0" applyNumberFormat="1" applyFont="1" applyFill="1" applyBorder="1" applyAlignment="1">
      <alignment/>
    </xf>
    <xf numFmtId="0" fontId="14" fillId="33" borderId="26" xfId="0" applyFont="1" applyFill="1" applyBorder="1" applyAlignment="1">
      <alignment wrapText="1"/>
    </xf>
    <xf numFmtId="0" fontId="6" fillId="0" borderId="29" xfId="0" applyFont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44" fontId="6" fillId="0" borderId="22" xfId="0" applyNumberFormat="1" applyFont="1" applyFill="1" applyBorder="1" applyAlignment="1">
      <alignment horizontal="left" vertical="center"/>
    </xf>
    <xf numFmtId="4" fontId="6" fillId="0" borderId="22" xfId="0" applyNumberFormat="1" applyFont="1" applyBorder="1" applyAlignment="1">
      <alignment/>
    </xf>
    <xf numFmtId="10" fontId="6" fillId="0" borderId="22" xfId="0" applyNumberFormat="1" applyFont="1" applyBorder="1" applyAlignment="1">
      <alignment horizontal="center"/>
    </xf>
    <xf numFmtId="44" fontId="6" fillId="32" borderId="20" xfId="0" applyNumberFormat="1" applyFont="1" applyFill="1" applyBorder="1" applyAlignment="1">
      <alignment horizontal="left"/>
    </xf>
    <xf numFmtId="44" fontId="6" fillId="32" borderId="20" xfId="0" applyNumberFormat="1" applyFont="1" applyFill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9" xfId="0" applyFont="1" applyBorder="1" applyAlignment="1">
      <alignment/>
    </xf>
    <xf numFmtId="0" fontId="6" fillId="0" borderId="22" xfId="0" applyFont="1" applyBorder="1" applyAlignment="1">
      <alignment/>
    </xf>
    <xf numFmtId="187" fontId="6" fillId="0" borderId="22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33" borderId="30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208" fontId="5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44" fontId="17" fillId="33" borderId="25" xfId="0" applyNumberFormat="1" applyFont="1" applyFill="1" applyBorder="1" applyAlignment="1">
      <alignment horizontal="center" vertical="center"/>
    </xf>
    <xf numFmtId="44" fontId="17" fillId="33" borderId="26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2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view="pageLayout" zoomScale="70" zoomScalePageLayoutView="70" workbookViewId="0" topLeftCell="A10">
      <selection activeCell="I30" sqref="I30"/>
    </sheetView>
  </sheetViews>
  <sheetFormatPr defaultColWidth="9.140625" defaultRowHeight="12.75"/>
  <cols>
    <col min="1" max="1" width="7.00390625" style="3" customWidth="1"/>
    <col min="2" max="2" width="18.7109375" style="3" customWidth="1"/>
    <col min="3" max="3" width="13.421875" style="4" bestFit="1" customWidth="1"/>
    <col min="4" max="4" width="72.421875" style="3" customWidth="1"/>
    <col min="5" max="5" width="10.57421875" style="5" customWidth="1"/>
    <col min="6" max="6" width="6.7109375" style="6" customWidth="1"/>
    <col min="7" max="7" width="13.421875" style="3" bestFit="1" customWidth="1"/>
    <col min="8" max="8" width="16.28125" style="7" customWidth="1"/>
    <col min="9" max="9" width="19.28125" style="5" customWidth="1"/>
    <col min="10" max="10" width="9.8515625" style="4" bestFit="1" customWidth="1"/>
    <col min="11" max="16384" width="9.140625" style="3" customWidth="1"/>
  </cols>
  <sheetData>
    <row r="1" spans="1:9" ht="12.75" customHeight="1">
      <c r="A1" s="137" t="s">
        <v>25</v>
      </c>
      <c r="B1" s="137"/>
      <c r="C1" s="137"/>
      <c r="D1" s="137"/>
      <c r="E1" s="137"/>
      <c r="F1" s="137"/>
      <c r="G1" s="137"/>
      <c r="H1" s="137"/>
      <c r="I1" s="137"/>
    </row>
    <row r="2" spans="1:9" ht="15" customHeight="1">
      <c r="A2" s="137"/>
      <c r="B2" s="137"/>
      <c r="C2" s="137"/>
      <c r="D2" s="137"/>
      <c r="E2" s="137"/>
      <c r="F2" s="137"/>
      <c r="G2" s="137"/>
      <c r="H2" s="137"/>
      <c r="I2" s="137"/>
    </row>
    <row r="3" spans="1:9" ht="11.25" customHeight="1">
      <c r="A3" s="8"/>
      <c r="B3" s="8"/>
      <c r="C3" s="9"/>
      <c r="D3" s="10"/>
      <c r="E3" s="11"/>
      <c r="F3" s="12"/>
      <c r="G3" s="13"/>
      <c r="H3" s="13"/>
      <c r="I3" s="14"/>
    </row>
    <row r="4" spans="1:7" ht="15" customHeight="1">
      <c r="A4" s="27" t="s">
        <v>31</v>
      </c>
      <c r="B4" s="27"/>
      <c r="C4" s="134" t="s">
        <v>78</v>
      </c>
      <c r="D4" s="134"/>
      <c r="E4" s="16"/>
      <c r="F4" s="17"/>
      <c r="G4" s="15"/>
    </row>
    <row r="5" spans="1:9" ht="15" customHeight="1">
      <c r="A5" s="27" t="s">
        <v>32</v>
      </c>
      <c r="B5" s="27"/>
      <c r="C5" s="133" t="s">
        <v>79</v>
      </c>
      <c r="D5" s="133"/>
      <c r="E5" s="16"/>
      <c r="F5" s="17"/>
      <c r="G5" s="15"/>
      <c r="H5" s="18"/>
      <c r="I5" s="19"/>
    </row>
    <row r="6" spans="1:9" ht="15" customHeight="1">
      <c r="A6" s="27" t="s">
        <v>33</v>
      </c>
      <c r="B6" s="27"/>
      <c r="C6" s="134" t="s">
        <v>80</v>
      </c>
      <c r="D6" s="134"/>
      <c r="E6" s="16"/>
      <c r="F6" s="17"/>
      <c r="G6" s="15"/>
      <c r="H6" s="18"/>
      <c r="I6" s="19"/>
    </row>
    <row r="7" spans="1:9" ht="18">
      <c r="A7" s="36" t="s">
        <v>34</v>
      </c>
      <c r="B7" s="47"/>
      <c r="C7" s="134" t="s">
        <v>81</v>
      </c>
      <c r="D7" s="134"/>
      <c r="E7" s="16"/>
      <c r="F7" s="17"/>
      <c r="G7" s="138">
        <v>21</v>
      </c>
      <c r="H7" s="138"/>
      <c r="I7" s="19"/>
    </row>
    <row r="8" spans="1:9" ht="9" customHeight="1" thickBot="1">
      <c r="A8" s="15"/>
      <c r="B8" s="15"/>
      <c r="C8" s="20"/>
      <c r="D8" s="15"/>
      <c r="E8" s="16"/>
      <c r="F8" s="17"/>
      <c r="G8" s="15"/>
      <c r="I8" s="19"/>
    </row>
    <row r="9" spans="1:9" ht="15.75">
      <c r="A9" s="135" t="s">
        <v>1</v>
      </c>
      <c r="B9" s="28" t="s">
        <v>11</v>
      </c>
      <c r="C9" s="29" t="s">
        <v>13</v>
      </c>
      <c r="D9" s="30" t="s">
        <v>2</v>
      </c>
      <c r="E9" s="31" t="s">
        <v>6</v>
      </c>
      <c r="F9" s="32" t="s">
        <v>7</v>
      </c>
      <c r="G9" s="33" t="s">
        <v>14</v>
      </c>
      <c r="H9" s="34" t="s">
        <v>8</v>
      </c>
      <c r="I9" s="35" t="s">
        <v>3</v>
      </c>
    </row>
    <row r="10" spans="1:9" ht="16.5" thickBot="1">
      <c r="A10" s="136"/>
      <c r="B10" s="39" t="s">
        <v>12</v>
      </c>
      <c r="C10" s="40" t="s">
        <v>12</v>
      </c>
      <c r="D10" s="41"/>
      <c r="E10" s="42" t="s">
        <v>0</v>
      </c>
      <c r="F10" s="43" t="s">
        <v>0</v>
      </c>
      <c r="G10" s="44" t="s">
        <v>4</v>
      </c>
      <c r="H10" s="45" t="s">
        <v>4</v>
      </c>
      <c r="I10" s="46" t="s">
        <v>5</v>
      </c>
    </row>
    <row r="11" spans="1:9" ht="9" customHeight="1" thickBot="1">
      <c r="A11" s="89"/>
      <c r="B11" s="88"/>
      <c r="C11" s="90"/>
      <c r="D11" s="79"/>
      <c r="E11" s="86"/>
      <c r="F11" s="87"/>
      <c r="G11" s="88"/>
      <c r="H11" s="86"/>
      <c r="I11" s="86"/>
    </row>
    <row r="12" spans="1:9" ht="16.5" thickBot="1">
      <c r="A12" s="111">
        <v>1</v>
      </c>
      <c r="B12" s="108"/>
      <c r="C12" s="112"/>
      <c r="D12" s="109" t="s">
        <v>42</v>
      </c>
      <c r="E12" s="54"/>
      <c r="F12" s="55"/>
      <c r="G12" s="56"/>
      <c r="H12" s="56"/>
      <c r="I12" s="57"/>
    </row>
    <row r="13" spans="1:9" ht="15.75">
      <c r="A13" s="78"/>
      <c r="B13" s="79"/>
      <c r="C13" s="80"/>
      <c r="D13" s="79"/>
      <c r="E13" s="77"/>
      <c r="F13" s="53"/>
      <c r="G13" s="52"/>
      <c r="H13" s="52"/>
      <c r="I13" s="76"/>
    </row>
    <row r="14" spans="1:9" ht="15">
      <c r="A14" s="129" t="s">
        <v>28</v>
      </c>
      <c r="B14" s="82" t="s">
        <v>83</v>
      </c>
      <c r="C14" s="126">
        <v>20</v>
      </c>
      <c r="D14" s="63" t="s">
        <v>85</v>
      </c>
      <c r="E14" s="92">
        <v>54</v>
      </c>
      <c r="F14" s="50" t="s">
        <v>84</v>
      </c>
      <c r="G14" s="70">
        <f aca="true" t="shared" si="0" ref="G14:G20">ROUND((($G$7/100)+1)*C14,2)</f>
        <v>24.2</v>
      </c>
      <c r="H14" s="70">
        <f aca="true" t="shared" si="1" ref="H14:H20">E14*G14</f>
        <v>1306.8</v>
      </c>
      <c r="I14" s="76"/>
    </row>
    <row r="15" spans="1:9" ht="15">
      <c r="A15" s="129" t="s">
        <v>43</v>
      </c>
      <c r="B15" s="82" t="s">
        <v>29</v>
      </c>
      <c r="C15" s="126">
        <v>2.16</v>
      </c>
      <c r="D15" s="63" t="s">
        <v>30</v>
      </c>
      <c r="E15" s="92">
        <v>17.44</v>
      </c>
      <c r="F15" s="58" t="s">
        <v>10</v>
      </c>
      <c r="G15" s="70">
        <f t="shared" si="0"/>
        <v>2.61</v>
      </c>
      <c r="H15" s="70">
        <f t="shared" si="1"/>
        <v>45.52</v>
      </c>
      <c r="I15" s="51"/>
    </row>
    <row r="16" spans="1:10" ht="15">
      <c r="A16" s="129" t="s">
        <v>44</v>
      </c>
      <c r="B16" s="83" t="s">
        <v>40</v>
      </c>
      <c r="C16" s="126">
        <v>29.24</v>
      </c>
      <c r="D16" s="81" t="s">
        <v>41</v>
      </c>
      <c r="E16" s="92">
        <v>17.44</v>
      </c>
      <c r="F16" s="58" t="s">
        <v>9</v>
      </c>
      <c r="G16" s="70">
        <f t="shared" si="0"/>
        <v>35.38</v>
      </c>
      <c r="H16" s="70">
        <f t="shared" si="1"/>
        <v>617.03</v>
      </c>
      <c r="I16" s="51"/>
      <c r="J16" s="3"/>
    </row>
    <row r="17" spans="1:10" ht="30">
      <c r="A17" s="129" t="s">
        <v>45</v>
      </c>
      <c r="B17" s="84" t="s">
        <v>54</v>
      </c>
      <c r="C17" s="127">
        <v>20.93</v>
      </c>
      <c r="D17" s="103" t="s">
        <v>55</v>
      </c>
      <c r="E17" s="92">
        <v>17.44</v>
      </c>
      <c r="F17" s="58" t="s">
        <v>9</v>
      </c>
      <c r="G17" s="70">
        <f t="shared" si="0"/>
        <v>25.33</v>
      </c>
      <c r="H17" s="70">
        <f t="shared" si="1"/>
        <v>441.76</v>
      </c>
      <c r="I17" s="51"/>
      <c r="J17" s="3"/>
    </row>
    <row r="18" spans="1:9" ht="30">
      <c r="A18" s="129" t="s">
        <v>46</v>
      </c>
      <c r="B18" s="84" t="s">
        <v>35</v>
      </c>
      <c r="C18" s="127">
        <v>330</v>
      </c>
      <c r="D18" s="85" t="s">
        <v>36</v>
      </c>
      <c r="E18" s="92">
        <v>5.48</v>
      </c>
      <c r="F18" s="58" t="s">
        <v>10</v>
      </c>
      <c r="G18" s="70">
        <f t="shared" si="0"/>
        <v>399.3</v>
      </c>
      <c r="H18" s="70">
        <f t="shared" si="1"/>
        <v>2188.16</v>
      </c>
      <c r="I18" s="51"/>
    </row>
    <row r="19" spans="1:9" ht="33">
      <c r="A19" s="129" t="s">
        <v>47</v>
      </c>
      <c r="B19" s="84" t="s">
        <v>62</v>
      </c>
      <c r="C19" s="127">
        <v>6.05</v>
      </c>
      <c r="D19" s="85" t="s">
        <v>63</v>
      </c>
      <c r="E19" s="92">
        <v>200</v>
      </c>
      <c r="F19" s="58" t="s">
        <v>37</v>
      </c>
      <c r="G19" s="70">
        <f t="shared" si="0"/>
        <v>7.32</v>
      </c>
      <c r="H19" s="70">
        <f t="shared" si="1"/>
        <v>1464</v>
      </c>
      <c r="I19" s="51"/>
    </row>
    <row r="20" spans="1:9" ht="15">
      <c r="A20" s="129" t="s">
        <v>86</v>
      </c>
      <c r="B20" s="82" t="s">
        <v>38</v>
      </c>
      <c r="C20" s="126">
        <v>11.72</v>
      </c>
      <c r="D20" s="63" t="s">
        <v>39</v>
      </c>
      <c r="E20" s="92">
        <v>11.97</v>
      </c>
      <c r="F20" s="50" t="s">
        <v>10</v>
      </c>
      <c r="G20" s="70">
        <f t="shared" si="0"/>
        <v>14.18</v>
      </c>
      <c r="H20" s="70">
        <f t="shared" si="1"/>
        <v>169.73</v>
      </c>
      <c r="I20" s="51"/>
    </row>
    <row r="21" spans="1:9" ht="15.75" customHeight="1">
      <c r="A21" s="98"/>
      <c r="B21" s="99"/>
      <c r="C21" s="102"/>
      <c r="D21" s="64"/>
      <c r="E21" s="100"/>
      <c r="F21" s="65"/>
      <c r="G21" s="101"/>
      <c r="H21" s="101"/>
      <c r="I21" s="51"/>
    </row>
    <row r="22" spans="1:9" ht="18.75" thickBot="1">
      <c r="A22" s="130" t="s">
        <v>0</v>
      </c>
      <c r="B22" s="131" t="s">
        <v>0</v>
      </c>
      <c r="C22" s="132" t="s">
        <v>0</v>
      </c>
      <c r="D22" s="60" t="s">
        <v>17</v>
      </c>
      <c r="E22" s="124"/>
      <c r="F22" s="125"/>
      <c r="G22" s="124"/>
      <c r="H22" s="124"/>
      <c r="I22" s="110">
        <f>ROUND(SUM(H14:H20),2)</f>
        <v>6233</v>
      </c>
    </row>
    <row r="23" spans="1:13" ht="16.5" thickBot="1">
      <c r="A23" s="111">
        <v>2</v>
      </c>
      <c r="B23" s="108"/>
      <c r="C23" s="112"/>
      <c r="D23" s="120" t="s">
        <v>58</v>
      </c>
      <c r="E23" s="61" t="s">
        <v>0</v>
      </c>
      <c r="F23" s="59" t="s">
        <v>0</v>
      </c>
      <c r="G23" s="56" t="s">
        <v>0</v>
      </c>
      <c r="H23" s="56" t="s">
        <v>0</v>
      </c>
      <c r="I23" s="57" t="s">
        <v>0</v>
      </c>
      <c r="M23" s="5"/>
    </row>
    <row r="24" spans="1:9" ht="15.75">
      <c r="A24" s="78"/>
      <c r="B24" s="79"/>
      <c r="C24" s="80"/>
      <c r="D24" s="79"/>
      <c r="E24" s="74"/>
      <c r="F24" s="75"/>
      <c r="G24" s="52"/>
      <c r="H24" s="52"/>
      <c r="I24" s="76"/>
    </row>
    <row r="25" spans="1:9" ht="30">
      <c r="A25" s="91" t="s">
        <v>26</v>
      </c>
      <c r="B25" s="84" t="s">
        <v>35</v>
      </c>
      <c r="C25" s="127">
        <v>330</v>
      </c>
      <c r="D25" s="85" t="s">
        <v>56</v>
      </c>
      <c r="E25" s="92">
        <v>16.14</v>
      </c>
      <c r="F25" s="58" t="s">
        <v>10</v>
      </c>
      <c r="G25" s="70">
        <f aca="true" t="shared" si="2" ref="G25:G33">ROUND((($G$7/100)+1)*C25,2)</f>
        <v>399.3</v>
      </c>
      <c r="H25" s="70">
        <f aca="true" t="shared" si="3" ref="H25:H32">E25*G25</f>
        <v>6444.7</v>
      </c>
      <c r="I25" s="62"/>
    </row>
    <row r="26" spans="1:13" ht="30">
      <c r="A26" s="91" t="s">
        <v>48</v>
      </c>
      <c r="B26" s="84" t="s">
        <v>82</v>
      </c>
      <c r="C26" s="127">
        <v>50</v>
      </c>
      <c r="D26" s="85" t="s">
        <v>72</v>
      </c>
      <c r="E26" s="92">
        <v>135</v>
      </c>
      <c r="F26" s="58" t="s">
        <v>9</v>
      </c>
      <c r="G26" s="70">
        <f>ROUND((($G$7/100)+1)*C26,2)</f>
        <v>60.5</v>
      </c>
      <c r="H26" s="70">
        <f>E26*G26</f>
        <v>8167.5</v>
      </c>
      <c r="I26" s="62"/>
      <c r="M26" s="5"/>
    </row>
    <row r="27" spans="1:13" ht="30">
      <c r="A27" s="91" t="s">
        <v>49</v>
      </c>
      <c r="B27" s="84" t="s">
        <v>53</v>
      </c>
      <c r="C27" s="127">
        <v>56</v>
      </c>
      <c r="D27" s="85" t="s">
        <v>71</v>
      </c>
      <c r="E27" s="92">
        <v>64</v>
      </c>
      <c r="F27" s="58" t="s">
        <v>9</v>
      </c>
      <c r="G27" s="70">
        <f>ROUND((($G$7/100)+1)*C27,2)</f>
        <v>67.76</v>
      </c>
      <c r="H27" s="70">
        <f>E27*G27</f>
        <v>4336.64</v>
      </c>
      <c r="I27" s="62"/>
      <c r="M27" s="5"/>
    </row>
    <row r="28" spans="1:13" ht="30">
      <c r="A28" s="91" t="s">
        <v>57</v>
      </c>
      <c r="B28" s="84" t="s">
        <v>70</v>
      </c>
      <c r="C28" s="127">
        <v>30</v>
      </c>
      <c r="D28" s="85" t="s">
        <v>74</v>
      </c>
      <c r="E28" s="92">
        <v>11</v>
      </c>
      <c r="F28" s="58" t="s">
        <v>9</v>
      </c>
      <c r="G28" s="70">
        <f>ROUND((($G$7/100)+1)*C28,2)</f>
        <v>36.3</v>
      </c>
      <c r="H28" s="70">
        <f>E28*G28</f>
        <v>399.3</v>
      </c>
      <c r="I28" s="62"/>
      <c r="M28" s="5"/>
    </row>
    <row r="29" spans="1:13" ht="33">
      <c r="A29" s="91" t="s">
        <v>50</v>
      </c>
      <c r="B29" s="84" t="s">
        <v>59</v>
      </c>
      <c r="C29" s="127">
        <v>8.3</v>
      </c>
      <c r="D29" s="85" t="s">
        <v>66</v>
      </c>
      <c r="E29" s="92">
        <v>263</v>
      </c>
      <c r="F29" s="58" t="s">
        <v>37</v>
      </c>
      <c r="G29" s="70">
        <f t="shared" si="2"/>
        <v>10.04</v>
      </c>
      <c r="H29" s="70">
        <f t="shared" si="3"/>
        <v>2640.52</v>
      </c>
      <c r="I29" s="62"/>
      <c r="L29" s="5"/>
      <c r="M29" s="5"/>
    </row>
    <row r="30" spans="1:13" ht="33">
      <c r="A30" s="91" t="s">
        <v>51</v>
      </c>
      <c r="B30" s="84" t="s">
        <v>67</v>
      </c>
      <c r="C30" s="127">
        <v>7.2</v>
      </c>
      <c r="D30" s="85" t="s">
        <v>68</v>
      </c>
      <c r="E30" s="92">
        <v>122</v>
      </c>
      <c r="F30" s="58" t="s">
        <v>37</v>
      </c>
      <c r="G30" s="70">
        <f t="shared" si="2"/>
        <v>8.71</v>
      </c>
      <c r="H30" s="70">
        <f t="shared" si="3"/>
        <v>1062.62</v>
      </c>
      <c r="I30" s="62"/>
      <c r="L30" s="5"/>
      <c r="M30" s="5"/>
    </row>
    <row r="31" spans="1:12" ht="33">
      <c r="A31" s="91" t="s">
        <v>52</v>
      </c>
      <c r="B31" s="84" t="s">
        <v>60</v>
      </c>
      <c r="C31" s="127">
        <v>6.8</v>
      </c>
      <c r="D31" s="85" t="s">
        <v>61</v>
      </c>
      <c r="E31" s="92">
        <v>174</v>
      </c>
      <c r="F31" s="58" t="s">
        <v>37</v>
      </c>
      <c r="G31" s="70">
        <f t="shared" si="2"/>
        <v>8.23</v>
      </c>
      <c r="H31" s="70">
        <f t="shared" si="3"/>
        <v>1432.02</v>
      </c>
      <c r="I31" s="62"/>
      <c r="L31" s="5"/>
    </row>
    <row r="32" spans="1:12" ht="33">
      <c r="A32" s="91" t="s">
        <v>69</v>
      </c>
      <c r="B32" s="84" t="s">
        <v>62</v>
      </c>
      <c r="C32" s="127">
        <v>6.05</v>
      </c>
      <c r="D32" s="85" t="s">
        <v>63</v>
      </c>
      <c r="E32" s="92">
        <v>647</v>
      </c>
      <c r="F32" s="58" t="s">
        <v>37</v>
      </c>
      <c r="G32" s="70">
        <f t="shared" si="2"/>
        <v>7.32</v>
      </c>
      <c r="H32" s="70">
        <f t="shared" si="3"/>
        <v>4736.04</v>
      </c>
      <c r="I32" s="62"/>
      <c r="L32" s="5"/>
    </row>
    <row r="33" spans="1:12" ht="33">
      <c r="A33" s="91" t="s">
        <v>73</v>
      </c>
      <c r="B33" s="128" t="s">
        <v>64</v>
      </c>
      <c r="C33" s="127">
        <v>4.9</v>
      </c>
      <c r="D33" s="85" t="s">
        <v>65</v>
      </c>
      <c r="E33" s="92">
        <v>255</v>
      </c>
      <c r="F33" s="58" t="s">
        <v>37</v>
      </c>
      <c r="G33" s="70">
        <f t="shared" si="2"/>
        <v>5.93</v>
      </c>
      <c r="H33" s="70">
        <f>E33*G33</f>
        <v>1512.15</v>
      </c>
      <c r="I33" s="62"/>
      <c r="L33" s="5"/>
    </row>
    <row r="34" spans="1:9" ht="15">
      <c r="A34" s="104"/>
      <c r="B34" s="105"/>
      <c r="C34" s="107"/>
      <c r="D34" s="106"/>
      <c r="E34" s="100"/>
      <c r="F34" s="65"/>
      <c r="G34" s="101"/>
      <c r="H34" s="101"/>
      <c r="I34" s="62"/>
    </row>
    <row r="35" spans="1:9" ht="18.75" thickBot="1">
      <c r="A35" s="121"/>
      <c r="B35" s="122"/>
      <c r="C35" s="123"/>
      <c r="D35" s="60" t="s">
        <v>17</v>
      </c>
      <c r="E35" s="124"/>
      <c r="F35" s="125"/>
      <c r="G35" s="124"/>
      <c r="H35" s="124"/>
      <c r="I35" s="110">
        <f>SUM(H25:H33)</f>
        <v>30731.49</v>
      </c>
    </row>
    <row r="36" spans="1:9" ht="7.5" customHeight="1" thickBot="1">
      <c r="A36" s="1"/>
      <c r="B36" s="1"/>
      <c r="C36" s="2"/>
      <c r="D36" s="71"/>
      <c r="E36" s="7"/>
      <c r="F36" s="72"/>
      <c r="G36" s="7"/>
      <c r="I36" s="73"/>
    </row>
    <row r="37" spans="1:10" ht="23.25" customHeight="1" thickBot="1">
      <c r="A37" s="113"/>
      <c r="B37" s="114"/>
      <c r="C37" s="115"/>
      <c r="D37" s="116" t="s">
        <v>27</v>
      </c>
      <c r="E37" s="117"/>
      <c r="F37" s="118"/>
      <c r="G37" s="119"/>
      <c r="H37" s="140">
        <f>SUM(I22:I35)</f>
        <v>36964.49</v>
      </c>
      <c r="I37" s="141"/>
      <c r="J37" s="22"/>
    </row>
    <row r="38" spans="5:10" ht="7.5" customHeight="1">
      <c r="E38" s="5" t="s">
        <v>0</v>
      </c>
      <c r="F38" s="23" t="s">
        <v>0</v>
      </c>
      <c r="G38" s="7"/>
      <c r="H38" s="24"/>
      <c r="J38" s="22"/>
    </row>
    <row r="39" spans="1:10" ht="15">
      <c r="A39" s="27" t="s">
        <v>75</v>
      </c>
      <c r="H39" s="69"/>
      <c r="J39" s="21"/>
    </row>
    <row r="40" spans="1:10" ht="6" customHeight="1">
      <c r="A40" s="27"/>
      <c r="H40" s="69"/>
      <c r="J40" s="21"/>
    </row>
    <row r="41" spans="1:10" ht="19.5">
      <c r="A41" s="139" t="s">
        <v>22</v>
      </c>
      <c r="B41" s="139"/>
      <c r="C41" s="139"/>
      <c r="G41" s="25"/>
      <c r="J41" s="21"/>
    </row>
    <row r="42" spans="1:10" ht="19.5">
      <c r="A42" s="139" t="s">
        <v>23</v>
      </c>
      <c r="B42" s="139"/>
      <c r="C42" s="139"/>
      <c r="G42" s="25"/>
      <c r="J42" s="21"/>
    </row>
    <row r="43" spans="1:10" ht="18.75" customHeight="1">
      <c r="A43" s="139" t="s">
        <v>24</v>
      </c>
      <c r="B43" s="139"/>
      <c r="C43" s="139"/>
      <c r="G43" s="25"/>
      <c r="J43" s="21"/>
    </row>
    <row r="44" spans="1:10" ht="12.75" customHeight="1">
      <c r="A44" s="66"/>
      <c r="B44" s="66"/>
      <c r="C44" s="66"/>
      <c r="D44" s="3" t="s">
        <v>0</v>
      </c>
      <c r="G44" s="25"/>
      <c r="J44" s="21"/>
    </row>
    <row r="45" spans="1:10" ht="12.75">
      <c r="A45" s="38"/>
      <c r="B45" s="38"/>
      <c r="C45" s="38"/>
      <c r="G45" s="25"/>
      <c r="J45" s="21"/>
    </row>
    <row r="46" spans="4:7" ht="12.75">
      <c r="D46" s="3" t="s">
        <v>19</v>
      </c>
      <c r="G46" s="3" t="s">
        <v>0</v>
      </c>
    </row>
    <row r="47" ht="15.75">
      <c r="D47" s="93" t="s">
        <v>15</v>
      </c>
    </row>
    <row r="48" spans="4:10" ht="15.75">
      <c r="D48" s="95" t="s">
        <v>20</v>
      </c>
      <c r="J48" s="3"/>
    </row>
    <row r="49" spans="4:10" ht="15">
      <c r="D49" s="37"/>
      <c r="J49" s="3"/>
    </row>
    <row r="50" spans="1:10" ht="15">
      <c r="A50" s="27" t="s">
        <v>16</v>
      </c>
      <c r="B50" s="27"/>
      <c r="C50" s="48"/>
      <c r="D50" s="26"/>
      <c r="I50" s="5" t="s">
        <v>0</v>
      </c>
      <c r="J50" s="3"/>
    </row>
    <row r="51" spans="1:10" ht="15">
      <c r="A51" s="27" t="s">
        <v>76</v>
      </c>
      <c r="B51" s="27"/>
      <c r="C51" s="48"/>
      <c r="D51" s="26"/>
      <c r="J51" s="3"/>
    </row>
    <row r="52" spans="1:10" ht="15">
      <c r="A52" s="27" t="s">
        <v>77</v>
      </c>
      <c r="B52" s="27"/>
      <c r="C52" s="48"/>
      <c r="D52" s="67">
        <v>1952.55</v>
      </c>
      <c r="J52" s="3"/>
    </row>
    <row r="53" spans="1:10" ht="15">
      <c r="A53" s="27" t="s">
        <v>21</v>
      </c>
      <c r="B53" s="27"/>
      <c r="D53" s="68">
        <f>H37/D52</f>
        <v>18.93</v>
      </c>
      <c r="J53" s="3"/>
    </row>
    <row r="54" spans="1:10" ht="15">
      <c r="A54" s="27" t="s">
        <v>18</v>
      </c>
      <c r="B54" s="27"/>
      <c r="C54" s="3"/>
      <c r="D54" s="94">
        <f>G7</f>
        <v>21</v>
      </c>
      <c r="J54" s="3"/>
    </row>
    <row r="55" spans="1:10" ht="15">
      <c r="A55" s="27"/>
      <c r="B55" s="27"/>
      <c r="C55" s="49"/>
      <c r="D55" s="26"/>
      <c r="J55" s="3"/>
    </row>
    <row r="56" spans="1:10" ht="12.75">
      <c r="A56" s="71"/>
      <c r="B56" s="71"/>
      <c r="C56" s="96"/>
      <c r="D56" s="71"/>
      <c r="E56" s="19"/>
      <c r="F56" s="97"/>
      <c r="G56" s="71"/>
      <c r="H56" s="19"/>
      <c r="I56" s="19"/>
      <c r="J56" s="3"/>
    </row>
    <row r="57" spans="1:10" ht="12.75">
      <c r="A57" s="71"/>
      <c r="B57" s="71"/>
      <c r="C57" s="96"/>
      <c r="D57" s="71"/>
      <c r="E57" s="19"/>
      <c r="F57" s="97"/>
      <c r="G57" s="71"/>
      <c r="H57" s="19"/>
      <c r="I57" s="19"/>
      <c r="J57" s="3"/>
    </row>
  </sheetData>
  <sheetProtection/>
  <mergeCells count="10">
    <mergeCell ref="C6:D6"/>
    <mergeCell ref="C7:D7"/>
    <mergeCell ref="A9:A10"/>
    <mergeCell ref="A1:I2"/>
    <mergeCell ref="G7:H7"/>
    <mergeCell ref="A43:C43"/>
    <mergeCell ref="A42:C42"/>
    <mergeCell ref="A41:C41"/>
    <mergeCell ref="H37:I37"/>
    <mergeCell ref="C4:D4"/>
  </mergeCells>
  <conditionalFormatting sqref="E25:E34 E15:E21">
    <cfRule type="cellIs" priority="7" dxfId="0" operator="greaterThan" stopIfTrue="1">
      <formula>0</formula>
    </cfRule>
  </conditionalFormatting>
  <conditionalFormatting sqref="E14">
    <cfRule type="cellIs" priority="1" dxfId="0" operator="greaterThan" stopIfTrue="1">
      <formula>0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Engenharia</dc:creator>
  <cp:keywords/>
  <dc:description/>
  <cp:lastModifiedBy>Engenharia</cp:lastModifiedBy>
  <cp:lastPrinted>2020-06-17T16:15:06Z</cp:lastPrinted>
  <dcterms:created xsi:type="dcterms:W3CDTF">1998-06-30T20:42:15Z</dcterms:created>
  <dcterms:modified xsi:type="dcterms:W3CDTF">2020-06-17T16:15:09Z</dcterms:modified>
  <cp:category/>
  <cp:version/>
  <cp:contentType/>
  <cp:contentStatus/>
</cp:coreProperties>
</file>