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etos de edificações PÚBLICAS\Ampliação e Reforma - Ginásioo Lª Juvêncio\Projetos pdf (com planilhas ATUALIZADAS)\julho 2020\"/>
    </mc:Choice>
  </mc:AlternateContent>
  <xr:revisionPtr revIDLastSave="0" documentId="13_ncr:1_{F71F2569-5EB2-4D0F-B429-A7CAC999C950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_xlnm.Print_Area" localSheetId="0">Plan1!$A$1:$L$46</definedName>
  </definedNames>
  <calcPr calcId="191029"/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F14" i="1" l="1"/>
  <c r="H14" i="1" s="1"/>
  <c r="J14" i="1" s="1"/>
  <c r="L14" i="1" l="1"/>
  <c r="N14" i="1" l="1"/>
  <c r="J26" i="1"/>
  <c r="L26" i="1" s="1"/>
  <c r="N26" i="1" s="1"/>
  <c r="P26" i="1" s="1"/>
  <c r="P14" i="1" l="1"/>
  <c r="F17" i="1"/>
  <c r="H17" i="1" s="1"/>
  <c r="J17" i="1" s="1"/>
  <c r="L17" i="1" s="1"/>
  <c r="N17" i="1" s="1"/>
  <c r="P17" i="1" s="1"/>
  <c r="V26" i="1"/>
  <c r="X26" i="1" s="1"/>
  <c r="F13" i="1"/>
  <c r="H13" i="1" s="1"/>
  <c r="J13" i="1" s="1"/>
  <c r="L13" i="1" s="1"/>
  <c r="N13" i="1" s="1"/>
  <c r="P13" i="1" s="1"/>
  <c r="F15" i="1"/>
  <c r="F16" i="1"/>
  <c r="H16" i="1" s="1"/>
  <c r="J16" i="1" s="1"/>
  <c r="L16" i="1" s="1"/>
  <c r="N16" i="1" s="1"/>
  <c r="P16" i="1" s="1"/>
  <c r="F18" i="1"/>
  <c r="H18" i="1" s="1"/>
  <c r="J18" i="1" s="1"/>
  <c r="L18" i="1" s="1"/>
  <c r="N18" i="1" s="1"/>
  <c r="P18" i="1" s="1"/>
  <c r="F19" i="1"/>
  <c r="H19" i="1" s="1"/>
  <c r="J19" i="1" s="1"/>
  <c r="L19" i="1" s="1"/>
  <c r="N19" i="1" s="1"/>
  <c r="P19" i="1" s="1"/>
  <c r="F20" i="1"/>
  <c r="H20" i="1" s="1"/>
  <c r="J20" i="1" s="1"/>
  <c r="L20" i="1" s="1"/>
  <c r="N20" i="1" s="1"/>
  <c r="P20" i="1" s="1"/>
  <c r="F21" i="1"/>
  <c r="H21" i="1" s="1"/>
  <c r="J21" i="1" s="1"/>
  <c r="L21" i="1" s="1"/>
  <c r="N21" i="1" s="1"/>
  <c r="P21" i="1" s="1"/>
  <c r="F22" i="1"/>
  <c r="H22" i="1" s="1"/>
  <c r="J22" i="1" s="1"/>
  <c r="L22" i="1" s="1"/>
  <c r="N22" i="1" s="1"/>
  <c r="P22" i="1" s="1"/>
  <c r="F23" i="1"/>
  <c r="H23" i="1" s="1"/>
  <c r="J23" i="1" s="1"/>
  <c r="L23" i="1" s="1"/>
  <c r="N23" i="1" s="1"/>
  <c r="P23" i="1" s="1"/>
  <c r="F24" i="1"/>
  <c r="H24" i="1" s="1"/>
  <c r="J24" i="1" s="1"/>
  <c r="L24" i="1" s="1"/>
  <c r="N24" i="1" s="1"/>
  <c r="P24" i="1" s="1"/>
  <c r="F25" i="1"/>
  <c r="H25" i="1" s="1"/>
  <c r="J25" i="1" s="1"/>
  <c r="L25" i="1" s="1"/>
  <c r="F27" i="1"/>
  <c r="H27" i="1" s="1"/>
  <c r="J27" i="1" s="1"/>
  <c r="L27" i="1" s="1"/>
  <c r="P27" i="1" s="1"/>
  <c r="F28" i="1"/>
  <c r="H28" i="1" s="1"/>
  <c r="J28" i="1" s="1"/>
  <c r="L28" i="1" s="1"/>
  <c r="N28" i="1" s="1"/>
  <c r="V28" i="1" s="1"/>
  <c r="X28" i="1" s="1"/>
  <c r="F29" i="1"/>
  <c r="H29" i="1" s="1"/>
  <c r="J29" i="1" s="1"/>
  <c r="L29" i="1" s="1"/>
  <c r="N29" i="1" s="1"/>
  <c r="P29" i="1" s="1"/>
  <c r="R29" i="1" s="1"/>
  <c r="T29" i="1" s="1"/>
  <c r="V29" i="1" s="1"/>
  <c r="X29" i="1" s="1"/>
  <c r="F30" i="1"/>
  <c r="H30" i="1" s="1"/>
  <c r="J30" i="1" s="1"/>
  <c r="L30" i="1" s="1"/>
  <c r="N30" i="1" s="1"/>
  <c r="P30" i="1" s="1"/>
  <c r="R30" i="1" s="1"/>
  <c r="T30" i="1" s="1"/>
  <c r="V30" i="1" s="1"/>
  <c r="X30" i="1" s="1"/>
  <c r="F31" i="1"/>
  <c r="H31" i="1" s="1"/>
  <c r="J31" i="1" s="1"/>
  <c r="L31" i="1" s="1"/>
  <c r="N31" i="1" s="1"/>
  <c r="P31" i="1" s="1"/>
  <c r="R31" i="1" s="1"/>
  <c r="T31" i="1" s="1"/>
  <c r="V31" i="1" s="1"/>
  <c r="X31" i="1" s="1"/>
  <c r="R14" i="1" l="1"/>
  <c r="R13" i="1"/>
  <c r="T13" i="1" s="1"/>
  <c r="V13" i="1" s="1"/>
  <c r="X13" i="1" s="1"/>
  <c r="V25" i="1"/>
  <c r="X25" i="1" s="1"/>
  <c r="N25" i="1"/>
  <c r="V27" i="1"/>
  <c r="X27" i="1" s="1"/>
  <c r="H15" i="1"/>
  <c r="T14" i="1" l="1"/>
  <c r="J15" i="1"/>
  <c r="L15" i="1" s="1"/>
  <c r="N15" i="1" s="1"/>
  <c r="P15" i="1" s="1"/>
  <c r="V14" i="1" l="1"/>
  <c r="V15" i="1"/>
  <c r="X15" i="1" s="1"/>
  <c r="X14" i="1" l="1"/>
  <c r="C33" i="1"/>
  <c r="AA14" i="1" l="1"/>
  <c r="AE14" i="1"/>
  <c r="AI14" i="1"/>
  <c r="AM14" i="1"/>
  <c r="AQ14" i="1"/>
  <c r="AB14" i="1"/>
  <c r="AK14" i="1"/>
  <c r="AS14" i="1"/>
  <c r="AC14" i="1"/>
  <c r="AG14" i="1"/>
  <c r="AO14" i="1"/>
  <c r="AF14" i="1"/>
  <c r="D14" i="1"/>
  <c r="AD14" i="1"/>
  <c r="AH14" i="1"/>
  <c r="AJ14" i="1"/>
  <c r="AL14" i="1"/>
  <c r="AN14" i="1"/>
  <c r="AP14" i="1"/>
  <c r="AT14" i="1"/>
  <c r="AR14" i="1"/>
  <c r="AC21" i="1"/>
  <c r="AE21" i="1"/>
  <c r="AI18" i="1"/>
  <c r="AK21" i="1"/>
  <c r="AT21" i="1"/>
  <c r="D18" i="1"/>
  <c r="AA21" i="1"/>
  <c r="AP21" i="1"/>
  <c r="AR18" i="1"/>
  <c r="D21" i="1"/>
  <c r="AK18" i="1"/>
  <c r="AS18" i="1"/>
  <c r="AB18" i="1"/>
  <c r="AS21" i="1"/>
  <c r="AO21" i="1"/>
  <c r="AQ18" i="1"/>
  <c r="AL18" i="1"/>
  <c r="AG21" i="1"/>
  <c r="AN21" i="1"/>
  <c r="AM21" i="1"/>
  <c r="AD21" i="1"/>
  <c r="AF18" i="1"/>
  <c r="AE18" i="1"/>
  <c r="AF27" i="1"/>
  <c r="AR21" i="1"/>
  <c r="AI21" i="1"/>
  <c r="AJ21" i="1"/>
  <c r="AN18" i="1"/>
  <c r="AA18" i="1"/>
  <c r="AO18" i="1"/>
  <c r="AH18" i="1"/>
  <c r="AD18" i="1"/>
  <c r="AJ27" i="1"/>
  <c r="AO27" i="1"/>
  <c r="AM27" i="1"/>
  <c r="AA27" i="1"/>
  <c r="AK27" i="1"/>
  <c r="AN27" i="1"/>
  <c r="AH27" i="1"/>
  <c r="AE27" i="1"/>
  <c r="AC27" i="1"/>
  <c r="AG27" i="1"/>
  <c r="AL21" i="1"/>
  <c r="AQ21" i="1"/>
  <c r="AB21" i="1"/>
  <c r="AF21" i="1"/>
  <c r="AH21" i="1"/>
  <c r="AP18" i="1"/>
  <c r="AT18" i="1"/>
  <c r="AM18" i="1"/>
  <c r="AJ18" i="1"/>
  <c r="AC18" i="1"/>
  <c r="AG18" i="1"/>
  <c r="AL27" i="1"/>
  <c r="D27" i="1"/>
  <c r="AT27" i="1"/>
  <c r="AI27" i="1"/>
  <c r="AB27" i="1"/>
  <c r="D23" i="1"/>
  <c r="AH23" i="1"/>
  <c r="AG23" i="1"/>
  <c r="AM23" i="1"/>
  <c r="AQ23" i="1"/>
  <c r="AJ23" i="1"/>
  <c r="AA23" i="1"/>
  <c r="AK23" i="1"/>
  <c r="AL23" i="1"/>
  <c r="AC23" i="1"/>
  <c r="AO23" i="1"/>
  <c r="AD23" i="1"/>
  <c r="AB23" i="1"/>
  <c r="AI23" i="1"/>
  <c r="AF23" i="1"/>
  <c r="AS23" i="1"/>
  <c r="AP23" i="1"/>
  <c r="AE23" i="1"/>
  <c r="AT23" i="1"/>
  <c r="AN23" i="1"/>
  <c r="AR23" i="1"/>
  <c r="AT22" i="1"/>
  <c r="AO29" i="1"/>
  <c r="AG31" i="1"/>
  <c r="AI31" i="1"/>
  <c r="AB30" i="1"/>
  <c r="AL31" i="1"/>
  <c r="AR30" i="1"/>
  <c r="AJ31" i="1"/>
  <c r="AC30" i="1"/>
  <c r="AI29" i="1"/>
  <c r="AN29" i="1"/>
  <c r="AJ30" i="1"/>
  <c r="AL29" i="1"/>
  <c r="AE29" i="1"/>
  <c r="AP30" i="1"/>
  <c r="AF30" i="1"/>
  <c r="AL30" i="1"/>
  <c r="AO30" i="1"/>
  <c r="AA30" i="1"/>
  <c r="AC29" i="1"/>
  <c r="AI30" i="1"/>
  <c r="AF29" i="1"/>
  <c r="AA29" i="1"/>
  <c r="AH30" i="1"/>
  <c r="AD29" i="1"/>
  <c r="AF31" i="1"/>
  <c r="AE31" i="1"/>
  <c r="AB29" i="1"/>
  <c r="AG30" i="1"/>
  <c r="AM29" i="1"/>
  <c r="AM31" i="1"/>
  <c r="AT30" i="1"/>
  <c r="AD31" i="1"/>
  <c r="AK29" i="1"/>
  <c r="D30" i="1"/>
  <c r="AK30" i="1"/>
  <c r="AC31" i="1"/>
  <c r="AA31" i="1"/>
  <c r="AM30" i="1"/>
  <c r="AO31" i="1"/>
  <c r="AQ30" i="1"/>
  <c r="AT29" i="1"/>
  <c r="D31" i="1"/>
  <c r="AT31" i="1"/>
  <c r="AK31" i="1"/>
  <c r="AB31" i="1"/>
  <c r="AN30" i="1"/>
  <c r="AJ29" i="1"/>
  <c r="AE30" i="1"/>
  <c r="AR29" i="1"/>
  <c r="AQ29" i="1"/>
  <c r="AS29" i="1"/>
  <c r="AP31" i="1"/>
  <c r="AH31" i="1"/>
  <c r="AQ31" i="1"/>
  <c r="AP29" i="1"/>
  <c r="AR31" i="1"/>
  <c r="D29" i="1"/>
  <c r="AG29" i="1"/>
  <c r="AH29" i="1"/>
  <c r="AS31" i="1"/>
  <c r="AD30" i="1"/>
  <c r="AN31" i="1"/>
  <c r="AS30" i="1"/>
  <c r="AG28" i="1"/>
  <c r="AE28" i="1"/>
  <c r="AR28" i="1"/>
  <c r="AJ28" i="1"/>
  <c r="AS28" i="1"/>
  <c r="AC17" i="1"/>
  <c r="AI17" i="1"/>
  <c r="AQ17" i="1"/>
  <c r="AL17" i="1"/>
  <c r="AM17" i="1"/>
  <c r="AB16" i="1"/>
  <c r="AG16" i="1"/>
  <c r="AN16" i="1"/>
  <c r="AC16" i="1"/>
  <c r="AP16" i="1"/>
  <c r="AS16" i="1"/>
  <c r="AI13" i="1"/>
  <c r="AO13" i="1"/>
  <c r="AR13" i="1"/>
  <c r="AL13" i="1"/>
  <c r="AP13" i="1"/>
  <c r="AF19" i="1"/>
  <c r="AA19" i="1"/>
  <c r="AL19" i="1"/>
  <c r="AT19" i="1"/>
  <c r="AK19" i="1"/>
  <c r="AL24" i="1"/>
  <c r="AC24" i="1"/>
  <c r="AA24" i="1"/>
  <c r="AD24" i="1"/>
  <c r="AP24" i="1"/>
  <c r="AF26" i="1"/>
  <c r="AI26" i="1"/>
  <c r="AK26" i="1"/>
  <c r="AL26" i="1"/>
  <c r="AQ26" i="1"/>
  <c r="AA15" i="1"/>
  <c r="AC15" i="1"/>
  <c r="AQ15" i="1"/>
  <c r="AM15" i="1"/>
  <c r="AL15" i="1"/>
  <c r="AP15" i="1"/>
  <c r="AK25" i="1"/>
  <c r="AE25" i="1"/>
  <c r="AT25" i="1"/>
  <c r="AN25" i="1"/>
  <c r="AI25" i="1"/>
  <c r="AA22" i="1"/>
  <c r="AJ22" i="1"/>
  <c r="AK22" i="1"/>
  <c r="AD22" i="1"/>
  <c r="AO22" i="1"/>
  <c r="AK20" i="1"/>
  <c r="AI20" i="1"/>
  <c r="D20" i="1"/>
  <c r="AF20" i="1"/>
  <c r="AF22" i="1"/>
  <c r="AJ20" i="1"/>
  <c r="AG20" i="1"/>
  <c r="AB20" i="1"/>
  <c r="AI28" i="1"/>
  <c r="AM28" i="1"/>
  <c r="AK17" i="1"/>
  <c r="D16" i="1"/>
  <c r="AJ13" i="1"/>
  <c r="D13" i="1"/>
  <c r="AO19" i="1"/>
  <c r="AQ19" i="1"/>
  <c r="AN24" i="1"/>
  <c r="AH26" i="1"/>
  <c r="AM26" i="1"/>
  <c r="AE15" i="1"/>
  <c r="AR15" i="1"/>
  <c r="D25" i="1"/>
  <c r="AE22" i="1"/>
  <c r="AS22" i="1"/>
  <c r="AS20" i="1"/>
  <c r="AF28" i="1"/>
  <c r="AL28" i="1"/>
  <c r="AN28" i="1"/>
  <c r="AK28" i="1"/>
  <c r="AD28" i="1"/>
  <c r="AH28" i="1"/>
  <c r="AB17" i="1"/>
  <c r="AO17" i="1"/>
  <c r="AR17" i="1"/>
  <c r="AG17" i="1"/>
  <c r="AT17" i="1"/>
  <c r="AK16" i="1"/>
  <c r="AE16" i="1"/>
  <c r="AQ16" i="1"/>
  <c r="AR16" i="1"/>
  <c r="AH16" i="1"/>
  <c r="AK13" i="1"/>
  <c r="AQ13" i="1"/>
  <c r="AT13" i="1"/>
  <c r="AA13" i="1"/>
  <c r="AG13" i="1"/>
  <c r="AB19" i="1"/>
  <c r="AD19" i="1"/>
  <c r="AI19" i="1"/>
  <c r="AJ19" i="1"/>
  <c r="AG19" i="1"/>
  <c r="AJ24" i="1"/>
  <c r="AH24" i="1"/>
  <c r="AK24" i="1"/>
  <c r="AM24" i="1"/>
  <c r="D24" i="1"/>
  <c r="AB24" i="1"/>
  <c r="AC26" i="1"/>
  <c r="AJ26" i="1"/>
  <c r="AO26" i="1"/>
  <c r="AT26" i="1"/>
  <c r="AR26" i="1"/>
  <c r="AK15" i="1"/>
  <c r="AO15" i="1"/>
  <c r="AG15" i="1"/>
  <c r="AH15" i="1"/>
  <c r="AN15" i="1"/>
  <c r="AM25" i="1"/>
  <c r="AR25" i="1"/>
  <c r="AG25" i="1"/>
  <c r="AJ25" i="1"/>
  <c r="AL25" i="1"/>
  <c r="AP22" i="1"/>
  <c r="AM22" i="1"/>
  <c r="AN22" i="1"/>
  <c r="AQ22" i="1"/>
  <c r="AA20" i="1"/>
  <c r="AO20" i="1"/>
  <c r="AO28" i="1"/>
  <c r="AA17" i="1"/>
  <c r="AH17" i="1"/>
  <c r="AL16" i="1"/>
  <c r="AF13" i="1"/>
  <c r="AS13" i="1"/>
  <c r="AN19" i="1"/>
  <c r="AE24" i="1"/>
  <c r="AP25" i="1"/>
  <c r="AO25" i="1"/>
  <c r="AL20" i="1"/>
  <c r="AH20" i="1"/>
  <c r="AC28" i="1"/>
  <c r="AF17" i="1"/>
  <c r="AN17" i="1"/>
  <c r="AO16" i="1"/>
  <c r="AB13" i="1"/>
  <c r="AR24" i="1"/>
  <c r="AE26" i="1"/>
  <c r="AS25" i="1"/>
  <c r="AC22" i="1"/>
  <c r="AN20" i="1"/>
  <c r="D28" i="1"/>
  <c r="AA28" i="1"/>
  <c r="AT28" i="1"/>
  <c r="AP28" i="1"/>
  <c r="AB28" i="1"/>
  <c r="AJ17" i="1"/>
  <c r="AE17" i="1"/>
  <c r="AD17" i="1"/>
  <c r="AS17" i="1"/>
  <c r="D17" i="1"/>
  <c r="AP17" i="1"/>
  <c r="AI16" i="1"/>
  <c r="AD16" i="1"/>
  <c r="AF16" i="1"/>
  <c r="AM16" i="1"/>
  <c r="AA16" i="1"/>
  <c r="AD13" i="1"/>
  <c r="AM13" i="1"/>
  <c r="AC13" i="1"/>
  <c r="AH13" i="1"/>
  <c r="AE13" i="1"/>
  <c r="AC19" i="1"/>
  <c r="D19" i="1"/>
  <c r="AH19" i="1"/>
  <c r="AS19" i="1"/>
  <c r="AR19" i="1"/>
  <c r="AP19" i="1"/>
  <c r="AF24" i="1"/>
  <c r="AI24" i="1"/>
  <c r="AQ24" i="1"/>
  <c r="AO24" i="1"/>
  <c r="AS24" i="1"/>
  <c r="AA26" i="1"/>
  <c r="AN26" i="1"/>
  <c r="AG26" i="1"/>
  <c r="AD26" i="1"/>
  <c r="D26" i="1"/>
  <c r="AP26" i="1"/>
  <c r="AS15" i="1"/>
  <c r="AB15" i="1"/>
  <c r="AD15" i="1"/>
  <c r="AJ15" i="1"/>
  <c r="AT15" i="1"/>
  <c r="AD25" i="1"/>
  <c r="AH25" i="1"/>
  <c r="AC25" i="1"/>
  <c r="AB25" i="1"/>
  <c r="AQ25" i="1"/>
  <c r="AI22" i="1"/>
  <c r="AL22" i="1"/>
  <c r="AH22" i="1"/>
  <c r="D22" i="1"/>
  <c r="AR22" i="1"/>
  <c r="AD20" i="1"/>
  <c r="AE20" i="1"/>
  <c r="AQ20" i="1"/>
  <c r="AP20" i="1"/>
  <c r="AM20" i="1"/>
  <c r="AT20" i="1"/>
  <c r="AR20" i="1"/>
  <c r="AQ28" i="1"/>
  <c r="AJ16" i="1"/>
  <c r="AT16" i="1"/>
  <c r="AN13" i="1"/>
  <c r="AM19" i="1"/>
  <c r="AE19" i="1"/>
  <c r="AG24" i="1"/>
  <c r="AT24" i="1"/>
  <c r="AB26" i="1"/>
  <c r="AS26" i="1"/>
  <c r="D15" i="1"/>
  <c r="AI15" i="1"/>
  <c r="AF15" i="1"/>
  <c r="AA25" i="1"/>
  <c r="AF25" i="1"/>
  <c r="AG22" i="1"/>
  <c r="AB22" i="1"/>
  <c r="AC20" i="1"/>
  <c r="AR27" i="1"/>
  <c r="AP27" i="1"/>
  <c r="AD27" i="1"/>
  <c r="AS27" i="1"/>
  <c r="AQ27" i="1"/>
  <c r="AF33" i="1" l="1"/>
  <c r="AF34" i="1" s="1"/>
  <c r="AE33" i="1"/>
  <c r="AE34" i="1" s="1"/>
  <c r="I33" i="1" s="1"/>
  <c r="I34" i="1" s="1"/>
  <c r="AD33" i="1"/>
  <c r="AD34" i="1" s="1"/>
  <c r="AN33" i="1"/>
  <c r="AN34" i="1" s="1"/>
  <c r="AL33" i="1"/>
  <c r="AL34" i="1" s="1"/>
  <c r="AH33" i="1"/>
  <c r="AH34" i="1" s="1"/>
  <c r="AQ33" i="1"/>
  <c r="AQ34" i="1" s="1"/>
  <c r="U33" i="1" s="1"/>
  <c r="U34" i="1" s="1"/>
  <c r="AO33" i="1"/>
  <c r="AO34" i="1" s="1"/>
  <c r="S33" i="1" s="1"/>
  <c r="S34" i="1" s="1"/>
  <c r="AT33" i="1"/>
  <c r="AT34" i="1" s="1"/>
  <c r="AJ33" i="1"/>
  <c r="AJ34" i="1" s="1"/>
  <c r="AC33" i="1"/>
  <c r="AC34" i="1" s="1"/>
  <c r="G33" i="1" s="1"/>
  <c r="G34" i="1" s="1"/>
  <c r="AG33" i="1"/>
  <c r="AG34" i="1" s="1"/>
  <c r="K33" i="1" s="1"/>
  <c r="K34" i="1" s="1"/>
  <c r="AK33" i="1"/>
  <c r="AK34" i="1" s="1"/>
  <c r="O33" i="1" s="1"/>
  <c r="O34" i="1" s="1"/>
  <c r="AI33" i="1"/>
  <c r="AI34" i="1" s="1"/>
  <c r="M33" i="1" s="1"/>
  <c r="M34" i="1" s="1"/>
  <c r="AM33" i="1"/>
  <c r="AM34" i="1" s="1"/>
  <c r="Q33" i="1" s="1"/>
  <c r="Q34" i="1" s="1"/>
  <c r="AB33" i="1"/>
  <c r="AB34" i="1" s="1"/>
  <c r="E35" i="1" s="1"/>
  <c r="AS33" i="1"/>
  <c r="AS34" i="1" s="1"/>
  <c r="W33" i="1" s="1"/>
  <c r="W34" i="1" s="1"/>
  <c r="AA33" i="1"/>
  <c r="AA34" i="1" s="1"/>
  <c r="E33" i="1" s="1"/>
  <c r="E34" i="1" s="1"/>
  <c r="AR33" i="1"/>
  <c r="AR34" i="1" s="1"/>
  <c r="D33" i="1"/>
  <c r="AP33" i="1"/>
  <c r="AP34" i="1" s="1"/>
  <c r="E36" i="1" l="1"/>
  <c r="G35" i="1"/>
  <c r="G36" i="1" l="1"/>
  <c r="I35" i="1"/>
  <c r="I36" i="1" l="1"/>
  <c r="K35" i="1"/>
  <c r="K36" i="1" l="1"/>
  <c r="M35" i="1"/>
  <c r="M36" i="1" l="1"/>
  <c r="O35" i="1"/>
  <c r="O36" i="1" l="1"/>
  <c r="Q35" i="1"/>
  <c r="Q36" i="1" l="1"/>
  <c r="S35" i="1"/>
  <c r="S36" i="1" l="1"/>
  <c r="U35" i="1"/>
  <c r="U36" i="1" l="1"/>
  <c r="W35" i="1"/>
  <c r="W36" i="1" s="1"/>
</calcChain>
</file>

<file path=xl/sharedStrings.xml><?xml version="1.0" encoding="utf-8"?>
<sst xmlns="http://schemas.openxmlformats.org/spreadsheetml/2006/main" count="97" uniqueCount="61">
  <si>
    <t>CRONOGRAMA FÍSICO FINANCEIRO</t>
  </si>
  <si>
    <t>ÍTEM</t>
  </si>
  <si>
    <t>DISCRIMINAÇÃO DOS SERVIÇOS</t>
  </si>
  <si>
    <t>VALOR DOS SERVIÇOS (R$)</t>
  </si>
  <si>
    <t>PESO</t>
  </si>
  <si>
    <t>MÊS 1</t>
  </si>
  <si>
    <t>MÊS 2</t>
  </si>
  <si>
    <t>MÊS 3</t>
  </si>
  <si>
    <t>MÊS 4</t>
  </si>
  <si>
    <t>MÊS 5</t>
  </si>
  <si>
    <t>MÊS 6</t>
  </si>
  <si>
    <t>MÊS 7</t>
  </si>
  <si>
    <t>SERVIÇOS A EXECUTAR (%)</t>
  </si>
  <si>
    <t>MÊS 8</t>
  </si>
  <si>
    <t>MÊS 9</t>
  </si>
  <si>
    <t>No mês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</si>
  <si>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</si>
  <si>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</si>
  <si>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</si>
  <si>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</si>
  <si>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</si>
  <si>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</si>
  <si>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</si>
  <si>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</si>
  <si>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</si>
  <si>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</si>
  <si>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Acum.</t>
  </si>
  <si>
    <t>MÊS 10</t>
  </si>
  <si>
    <t>no mês</t>
  </si>
  <si>
    <t>acum.</t>
  </si>
  <si>
    <t>TOTAL SIMPLES (R$)</t>
  </si>
  <si>
    <t>TOTAL SIMPLES (%)</t>
  </si>
  <si>
    <t>TOTAL ACUMULADO (%)</t>
  </si>
  <si>
    <t>TOTAL ACUMULADO (R$)</t>
  </si>
  <si>
    <t>LOCAL:</t>
  </si>
  <si>
    <t>MUNICÍPIO:</t>
  </si>
  <si>
    <t>SERVIÇOS INICIAIS</t>
  </si>
  <si>
    <t xml:space="preserve">IMPERMEABILIZAÇÃO </t>
  </si>
  <si>
    <t>INSTALAÇÕES HIDROSSANITÁRIAS</t>
  </si>
  <si>
    <t>ESTRUTURAL</t>
  </si>
  <si>
    <t xml:space="preserve">INSTALAÇÕES ELÉTRICAS </t>
  </si>
  <si>
    <t>LIMPEZA FINAL DA OBRA</t>
  </si>
  <si>
    <t xml:space="preserve">OBRA: </t>
  </si>
  <si>
    <t>________________________________________</t>
  </si>
  <si>
    <t>Clarice Vanete Tumelero Niedermaier</t>
  </si>
  <si>
    <t>AMERIOS (Associação dos Municípios do Entre Rios)</t>
  </si>
  <si>
    <t>Engenheira Civil – CREA/SC 139.652-1</t>
  </si>
  <si>
    <t>PISO GERAL</t>
  </si>
  <si>
    <t>FORRO EM PVC</t>
  </si>
  <si>
    <t xml:space="preserve">ESQUADRIAS </t>
  </si>
  <si>
    <t>TELHAMENTO / CAPTAÇÃO DAS ÁGUS PLUVIAIS</t>
  </si>
  <si>
    <t>ÁREA AMPLIADA:</t>
  </si>
  <si>
    <t xml:space="preserve">177,40 m² </t>
  </si>
  <si>
    <t>SAUDADES / SC</t>
  </si>
  <si>
    <t>Saudades (SC), abril de 2020.</t>
  </si>
  <si>
    <t>DEMOLIÇÕES</t>
  </si>
  <si>
    <t>ALVENARIA / VERGAS E CONTRA VERGAS / DIVISÓRIAS DOS SANITÁRIOS</t>
  </si>
  <si>
    <t xml:space="preserve">REVESTIMENTO DAS PAREDES </t>
  </si>
  <si>
    <t>GRANITOS PARA BANCADAS / SUPORTE</t>
  </si>
  <si>
    <t>AMPLIAÇÃO E REFORMA DO GINÁSIO DE ESPORTES DO DISTRITO DE JUVÊNCIO</t>
  </si>
  <si>
    <t>RUA ELIMAR PEDRO SCHUSTER – DISTRO DE JUVÊNCIO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</si>
</sst>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R$&quot;\ * #,##0.00_-;\-&quot;R$&quot;\ * #,##0.00_-;_-&quot;R$&quot;\ * &quot;-&quot;??_-;_-@_-"/>
    <numFmt numFmtId="164" formatCode="&quot;R$&quot;\ #,##0.00"/>
    <numFmt numFmtId="165" formatCode="_ &quot;R$&quot;* #\,##0\.00_ ;_ &quot;R$&quot;* \-#\,##0\.00_ ;_ &quot;R$&quot;* &quot;-&quot;??_ ;_ @_ "/>
    <numFmt numFmtId="166" formatCode="_ * #\,##0\.00_ ;_ * \-#\,##0\.00_ ;_ * &quot;-&quot;??_ ;_ @_ "/>
    <numFmt numFmtId="167" formatCode="0.00;\-0.00;;@"/>
    <numFmt numFmtId="168" formatCode="&quot;R$&quot;\ #,##0.00;\-0.00;;@"/>
    <numFmt numFmtId="169" formatCode="0.00%;\-0.00;;@"/>
    <numFmt numFmtId="170" formatCode="0.00\ &quot;%&quot;;\-0.00;;@"/>
    <numFmt numFmtId="171" formatCode="&quot; R$&quot;\ 0.00;\-0.00;;@"/>
    <numFmt numFmtId="172" formatCode="&quot; R$&quot;\ ###,###.00;\-0.00;;@"/>
    <numFmt numFmtId="173" formatCode="0.00;[Red]0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2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8"/>
      <color theme="1"/>
      <name val="Calibri Light"/>
      <family val="2"/>
    </font>
    <font>
      <b/>
      <sz val="8"/>
      <color theme="1"/>
      <name val="Calibri Light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8"/>
      <name val="Calibri Light"/>
      <family val="2"/>
    </font>
    <font>
      <sz val="10"/>
      <name val="Calibri Light"/>
      <family val="2"/>
    </font>
    <font>
      <sz val="10"/>
      <color indexed="18"/>
      <name val="Calibri Light"/>
      <family val="2"/>
    </font>
    <font>
      <sz val="12"/>
      <name val="Calibri Light"/>
      <family val="2"/>
    </font>
    <font>
      <u/>
      <sz val="11"/>
      <color theme="1"/>
      <name val="Calibri Light"/>
      <family val="2"/>
    </font>
    <font>
      <b/>
      <sz val="10"/>
      <name val="Calibri Light"/>
      <family val="2"/>
    </font>
    <font>
      <sz val="12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</cellStyleXfs>
  <cellXfs count="122"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4" xfId="0" applyFont="1" applyFill="1" applyBorder="1" applyAlignment="1"/>
    <xf numFmtId="0" fontId="8" fillId="3" borderId="15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9" fillId="0" borderId="23" xfId="0" applyFont="1" applyFill="1" applyBorder="1"/>
    <xf numFmtId="44" fontId="10" fillId="0" borderId="23" xfId="0" applyNumberFormat="1" applyFont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167" fontId="7" fillId="0" borderId="2" xfId="0" applyNumberFormat="1" applyFont="1" applyFill="1" applyBorder="1" applyAlignment="1">
      <alignment horizontal="center" vertical="center"/>
    </xf>
    <xf numFmtId="167" fontId="7" fillId="0" borderId="3" xfId="0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5" fillId="0" borderId="11" xfId="0" applyFont="1" applyBorder="1"/>
    <xf numFmtId="0" fontId="5" fillId="0" borderId="17" xfId="0" applyFont="1" applyBorder="1"/>
    <xf numFmtId="0" fontId="7" fillId="0" borderId="23" xfId="0" applyFont="1" applyFill="1" applyBorder="1" applyAlignment="1">
      <alignment horizontal="center"/>
    </xf>
    <xf numFmtId="169" fontId="7" fillId="0" borderId="19" xfId="0" applyNumberFormat="1" applyFont="1" applyFill="1" applyBorder="1" applyAlignment="1">
      <alignment horizontal="center" vertical="center"/>
    </xf>
    <xf numFmtId="167" fontId="7" fillId="0" borderId="20" xfId="0" applyNumberFormat="1" applyFont="1" applyFill="1" applyBorder="1" applyAlignment="1">
      <alignment horizontal="center" vertical="center"/>
    </xf>
    <xf numFmtId="167" fontId="7" fillId="0" borderId="21" xfId="0" applyNumberFormat="1" applyFont="1" applyFill="1" applyBorder="1" applyAlignment="1">
      <alignment horizontal="center" vertical="center"/>
    </xf>
    <xf numFmtId="0" fontId="5" fillId="0" borderId="28" xfId="0" applyFont="1" applyBorder="1"/>
    <xf numFmtId="0" fontId="5" fillId="0" borderId="31" xfId="0" applyFont="1" applyBorder="1"/>
    <xf numFmtId="2" fontId="7" fillId="0" borderId="20" xfId="0" applyNumberFormat="1" applyFont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168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23" xfId="0" applyFont="1" applyBorder="1"/>
    <xf numFmtId="0" fontId="7" fillId="0" borderId="7" xfId="0" applyFont="1" applyBorder="1" applyAlignment="1">
      <alignment horizontal="center"/>
    </xf>
    <xf numFmtId="0" fontId="7" fillId="0" borderId="7" xfId="0" applyFont="1" applyBorder="1"/>
    <xf numFmtId="168" fontId="7" fillId="0" borderId="7" xfId="0" applyNumberFormat="1" applyFont="1" applyBorder="1" applyAlignment="1">
      <alignment horizontal="center" vertical="center"/>
    </xf>
    <xf numFmtId="169" fontId="7" fillId="0" borderId="39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167" fontId="7" fillId="0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167" fontId="7" fillId="0" borderId="4" xfId="0" applyNumberFormat="1" applyFont="1" applyFill="1" applyBorder="1" applyAlignment="1">
      <alignment horizontal="center" vertical="center"/>
    </xf>
    <xf numFmtId="0" fontId="5" fillId="0" borderId="18" xfId="0" applyFont="1" applyBorder="1"/>
    <xf numFmtId="0" fontId="5" fillId="0" borderId="10" xfId="0" applyFont="1" applyBorder="1"/>
    <xf numFmtId="0" fontId="5" fillId="0" borderId="0" xfId="0" applyFont="1" applyBorder="1"/>
    <xf numFmtId="164" fontId="8" fillId="2" borderId="36" xfId="0" applyNumberFormat="1" applyFont="1" applyFill="1" applyBorder="1" applyAlignment="1">
      <alignment horizontal="center" vertical="center"/>
    </xf>
    <xf numFmtId="10" fontId="8" fillId="2" borderId="3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2" fillId="0" borderId="0" xfId="1" applyFont="1" applyBorder="1" applyAlignment="1"/>
    <xf numFmtId="0" fontId="13" fillId="0" borderId="0" xfId="1" applyFont="1"/>
    <xf numFmtId="0" fontId="12" fillId="0" borderId="0" xfId="1" applyFont="1"/>
    <xf numFmtId="0" fontId="14" fillId="0" borderId="0" xfId="1" applyFont="1"/>
    <xf numFmtId="0" fontId="14" fillId="0" borderId="0" xfId="1" applyFont="1" applyBorder="1" applyAlignment="1"/>
    <xf numFmtId="0" fontId="15" fillId="0" borderId="0" xfId="0" applyFont="1" applyAlignment="1"/>
    <xf numFmtId="44" fontId="11" fillId="0" borderId="0" xfId="1" applyNumberFormat="1" applyFont="1" applyAlignment="1"/>
    <xf numFmtId="0" fontId="16" fillId="0" borderId="0" xfId="1" applyFont="1" applyAlignment="1"/>
    <xf numFmtId="0" fontId="14" fillId="0" borderId="0" xfId="0" applyFont="1" applyAlignment="1">
      <alignment vertical="center"/>
    </xf>
    <xf numFmtId="10" fontId="3" fillId="0" borderId="0" xfId="0" applyNumberFormat="1" applyFont="1"/>
    <xf numFmtId="173" fontId="14" fillId="0" borderId="0" xfId="0" applyNumberFormat="1" applyFont="1"/>
    <xf numFmtId="4" fontId="14" fillId="0" borderId="0" xfId="0" applyNumberFormat="1" applyFont="1"/>
    <xf numFmtId="0" fontId="12" fillId="0" borderId="0" xfId="1" applyFont="1" applyAlignment="1"/>
    <xf numFmtId="0" fontId="3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8" fillId="3" borderId="14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3" borderId="22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/>
    </xf>
    <xf numFmtId="170" fontId="7" fillId="0" borderId="3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8" fillId="3" borderId="13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/>
    </xf>
    <xf numFmtId="170" fontId="8" fillId="0" borderId="34" xfId="0" applyNumberFormat="1" applyFont="1" applyFill="1" applyBorder="1" applyAlignment="1">
      <alignment horizontal="center" vertical="center"/>
    </xf>
    <xf numFmtId="170" fontId="8" fillId="0" borderId="35" xfId="0" applyNumberFormat="1" applyFont="1" applyFill="1" applyBorder="1" applyAlignment="1">
      <alignment horizontal="center" vertical="center"/>
    </xf>
    <xf numFmtId="170" fontId="8" fillId="0" borderId="33" xfId="0" applyNumberFormat="1" applyFont="1" applyFill="1" applyBorder="1" applyAlignment="1">
      <alignment horizontal="center" vertical="center"/>
    </xf>
    <xf numFmtId="170" fontId="7" fillId="0" borderId="33" xfId="0" applyNumberFormat="1" applyFont="1" applyFill="1" applyBorder="1" applyAlignment="1">
      <alignment horizontal="center" vertical="center"/>
    </xf>
    <xf numFmtId="172" fontId="7" fillId="0" borderId="33" xfId="0" applyNumberFormat="1" applyFont="1" applyFill="1" applyBorder="1" applyAlignment="1">
      <alignment horizontal="center" vertical="center"/>
    </xf>
    <xf numFmtId="172" fontId="7" fillId="0" borderId="21" xfId="0" applyNumberFormat="1" applyFont="1" applyFill="1" applyBorder="1" applyAlignment="1">
      <alignment horizontal="center" vertical="center"/>
    </xf>
    <xf numFmtId="171" fontId="7" fillId="0" borderId="35" xfId="0" applyNumberFormat="1" applyFont="1" applyFill="1" applyBorder="1" applyAlignment="1">
      <alignment horizontal="center" vertical="center"/>
    </xf>
    <xf numFmtId="171" fontId="7" fillId="0" borderId="33" xfId="0" applyNumberFormat="1" applyFont="1" applyFill="1" applyBorder="1" applyAlignment="1">
      <alignment horizontal="center" vertical="center"/>
    </xf>
    <xf numFmtId="170" fontId="7" fillId="0" borderId="3" xfId="0" applyNumberFormat="1" applyFont="1" applyFill="1" applyBorder="1" applyAlignment="1">
      <alignment horizontal="center" vertical="center"/>
    </xf>
    <xf numFmtId="170" fontId="8" fillId="0" borderId="37" xfId="0" applyNumberFormat="1" applyFont="1" applyFill="1" applyBorder="1" applyAlignment="1">
      <alignment horizontal="center" vertical="center"/>
    </xf>
    <xf numFmtId="170" fontId="7" fillId="0" borderId="35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172" fontId="8" fillId="0" borderId="38" xfId="0" applyNumberFormat="1" applyFont="1" applyFill="1" applyBorder="1" applyAlignment="1">
      <alignment horizontal="center" vertical="center"/>
    </xf>
    <xf numFmtId="171" fontId="8" fillId="0" borderId="35" xfId="0" applyNumberFormat="1" applyFont="1" applyFill="1" applyBorder="1" applyAlignment="1">
      <alignment horizontal="center" vertical="center"/>
    </xf>
    <xf numFmtId="171" fontId="8" fillId="0" borderId="33" xfId="0" applyNumberFormat="1" applyFont="1" applyFill="1" applyBorder="1" applyAlignment="1">
      <alignment horizontal="center" vertical="center"/>
    </xf>
    <xf numFmtId="4" fontId="11" fillId="1" borderId="26" xfId="5" applyNumberFormat="1" applyFont="1" applyFill="1" applyBorder="1" applyAlignment="1" applyProtection="1">
      <alignment vertical="center"/>
      <protection hidden="1"/>
    </xf>
    <xf numFmtId="4" fontId="11" fillId="1" borderId="14" xfId="0" applyNumberFormat="1" applyFont="1" applyFill="1" applyBorder="1" applyAlignment="1" applyProtection="1">
      <alignment vertical="center"/>
      <protection hidden="1"/>
    </xf>
    <xf numFmtId="170" fontId="8" fillId="0" borderId="19" xfId="0" applyNumberFormat="1" applyFont="1" applyFill="1" applyBorder="1" applyAlignment="1">
      <alignment horizontal="center" vertical="center"/>
    </xf>
    <xf numFmtId="172" fontId="8" fillId="0" borderId="5" xfId="0" applyNumberFormat="1" applyFont="1" applyFill="1" applyBorder="1" applyAlignment="1">
      <alignment horizontal="center" vertical="center"/>
    </xf>
  </cellXfs>
  <cellStyles count="6">
    <cellStyle name="Moeda 2" xfId="2" xr:uid="{00000000-0005-0000-0000-000000000000}"/>
    <cellStyle name="Normal" xfId="0" builtinId="0"/>
    <cellStyle name="Normal 2" xfId="1" xr:uid="{00000000-0005-0000-0000-000002000000}"/>
    <cellStyle name="Normal_Plan1" xfId="5" xr:uid="{00000000-0005-0000-0000-000003000000}"/>
    <cellStyle name="Porcentagem 2" xfId="3" xr:uid="{00000000-0005-0000-0000-000004000000}"/>
    <cellStyle name="Vírgula 2" xfId="4" xr:uid="{00000000-0005-0000-0000-000005000000}"/>
  </cellStyles>
  <dxfs count="1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-Amplia&#231;&#227;o%20e%20Reforma%20do%20Gin&#225;sio%20L&#170;%20Juv&#234;ncio%20-%20OR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 1"/>
      <sheetName val="Página 2"/>
    </sheetNames>
    <sheetDataSet>
      <sheetData sheetId="0">
        <row r="16">
          <cell r="J16">
            <v>2232.5300000000002</v>
          </cell>
        </row>
        <row r="21">
          <cell r="J21">
            <v>1202.17</v>
          </cell>
        </row>
        <row r="31">
          <cell r="J31">
            <v>16698.87</v>
          </cell>
        </row>
        <row r="35">
          <cell r="J35">
            <v>658.2</v>
          </cell>
        </row>
        <row r="47">
          <cell r="J47">
            <v>19560.66</v>
          </cell>
        </row>
        <row r="61">
          <cell r="J61">
            <v>30007.86</v>
          </cell>
        </row>
        <row r="69">
          <cell r="J69">
            <v>9819.9500000000007</v>
          </cell>
        </row>
        <row r="86">
          <cell r="J86">
            <v>20717.810000000001</v>
          </cell>
        </row>
        <row r="89">
          <cell r="J89">
            <v>7021.4</v>
          </cell>
        </row>
        <row r="102">
          <cell r="J102">
            <v>25718.57</v>
          </cell>
        </row>
        <row r="161">
          <cell r="J161">
            <v>30668.99</v>
          </cell>
        </row>
        <row r="167">
          <cell r="J167">
            <v>36964.49</v>
          </cell>
        </row>
        <row r="171">
          <cell r="J171">
            <v>10611.82</v>
          </cell>
        </row>
        <row r="174">
          <cell r="J174">
            <v>738.8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6"/>
  <sheetViews>
    <sheetView tabSelected="1" zoomScaleNormal="100" zoomScalePageLayoutView="85" workbookViewId="0">
      <selection sqref="A1:L45"/>
    </sheetView>
  </sheetViews>
  <sheetFormatPr defaultColWidth="9.140625" defaultRowHeight="15" x14ac:dyDescent="0.25"/>
  <cols>
    <col min="1" max="1" width="18" style="4" customWidth="1"/>
    <col min="2" max="2" width="58.28515625" style="4" customWidth="1"/>
    <col min="3" max="3" width="12.42578125" style="4" customWidth="1"/>
    <col min="4" max="4" width="7.5703125" style="4" customWidth="1"/>
    <col min="5" max="5" width="6.7109375" style="4" customWidth="1"/>
    <col min="6" max="26" width="6.5703125" style="4" customWidth="1"/>
    <col min="27" max="16384" width="9.140625" style="4"/>
  </cols>
  <sheetData>
    <row r="1" spans="1:46" ht="18.75" customHeight="1" x14ac:dyDescent="0.3">
      <c r="A1" s="96" t="s">
        <v>0</v>
      </c>
      <c r="B1" s="9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3"/>
      <c r="Z1" s="3"/>
    </row>
    <row r="2" spans="1:46" ht="5.25" customHeight="1" x14ac:dyDescent="0.3">
      <c r="A2" s="5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  <c r="V2" s="2"/>
      <c r="W2" s="2"/>
      <c r="X2" s="2"/>
      <c r="Y2" s="3"/>
      <c r="Z2" s="3"/>
    </row>
    <row r="3" spans="1:46" ht="31.5" x14ac:dyDescent="0.25">
      <c r="A3" s="73" t="s">
        <v>42</v>
      </c>
      <c r="B3" s="72" t="s">
        <v>59</v>
      </c>
    </row>
    <row r="4" spans="1:46" ht="5.25" customHeight="1" x14ac:dyDescent="0.25">
      <c r="A4" s="6"/>
      <c r="B4" s="7"/>
    </row>
    <row r="5" spans="1:46" ht="15.75" x14ac:dyDescent="0.25">
      <c r="A5" s="73" t="s">
        <v>34</v>
      </c>
      <c r="B5" s="72" t="s">
        <v>60</v>
      </c>
    </row>
    <row r="6" spans="1:46" ht="4.5" customHeight="1" x14ac:dyDescent="0.25">
      <c r="A6" s="6"/>
      <c r="B6" s="7"/>
    </row>
    <row r="7" spans="1:46" ht="18" customHeight="1" x14ac:dyDescent="0.25">
      <c r="A7" s="6" t="s">
        <v>51</v>
      </c>
      <c r="B7" s="7" t="s">
        <v>52</v>
      </c>
    </row>
    <row r="8" spans="1:46" ht="18" customHeight="1" x14ac:dyDescent="0.25">
      <c r="A8" s="6" t="s">
        <v>35</v>
      </c>
      <c r="B8" s="7" t="s">
        <v>53</v>
      </c>
    </row>
    <row r="9" spans="1:46" ht="3.75" customHeight="1" thickBot="1" x14ac:dyDescent="0.3">
      <c r="A9" s="7"/>
      <c r="B9" s="7"/>
    </row>
    <row r="10" spans="1:46" ht="15.75" customHeight="1" thickBot="1" x14ac:dyDescent="0.3">
      <c r="A10" s="85" t="s">
        <v>1</v>
      </c>
      <c r="B10" s="88" t="s">
        <v>2</v>
      </c>
      <c r="C10" s="91" t="s">
        <v>3</v>
      </c>
      <c r="D10" s="91" t="s">
        <v>4</v>
      </c>
      <c r="E10" s="97" t="s">
        <v>12</v>
      </c>
      <c r="F10" s="98"/>
      <c r="G10" s="98"/>
      <c r="H10" s="98"/>
      <c r="I10" s="98"/>
      <c r="J10" s="98"/>
      <c r="K10" s="98"/>
      <c r="L10" s="98"/>
      <c r="M10" s="74"/>
      <c r="N10" s="74"/>
      <c r="O10" s="74"/>
      <c r="P10" s="74"/>
      <c r="Q10" s="8"/>
      <c r="R10" s="8"/>
      <c r="S10" s="8"/>
      <c r="T10" s="9"/>
      <c r="U10" s="10"/>
      <c r="V10" s="10"/>
      <c r="W10" s="10"/>
      <c r="X10" s="11"/>
      <c r="Y10" s="12"/>
      <c r="Z10" s="13"/>
    </row>
    <row r="11" spans="1:46" ht="15.75" customHeight="1" thickBot="1" x14ac:dyDescent="0.3">
      <c r="A11" s="86"/>
      <c r="B11" s="89"/>
      <c r="C11" s="92"/>
      <c r="D11" s="92"/>
      <c r="E11" s="82" t="s">
        <v>5</v>
      </c>
      <c r="F11" s="83"/>
      <c r="G11" s="84" t="s">
        <v>6</v>
      </c>
      <c r="H11" s="94"/>
      <c r="I11" s="82" t="s">
        <v>7</v>
      </c>
      <c r="J11" s="83"/>
      <c r="K11" s="84" t="s">
        <v>8</v>
      </c>
      <c r="L11" s="83"/>
      <c r="M11" s="79" t="s">
        <v>9</v>
      </c>
      <c r="N11" s="80"/>
      <c r="O11" s="81" t="s">
        <v>10</v>
      </c>
      <c r="P11" s="80"/>
      <c r="Q11" s="82" t="s">
        <v>11</v>
      </c>
      <c r="R11" s="83"/>
      <c r="S11" s="82" t="s">
        <v>13</v>
      </c>
      <c r="T11" s="83"/>
      <c r="U11" s="82" t="s">
        <v>14</v>
      </c>
      <c r="V11" s="83"/>
      <c r="W11" s="82" t="s">
        <v>27</v>
      </c>
      <c r="X11" s="83"/>
      <c r="Y11" s="14"/>
      <c r="Z11" s="14"/>
      <c r="AA11" s="75" t="s">
        <v>16</v>
      </c>
      <c r="AB11" s="76"/>
      <c r="AC11" s="75" t="s">
        <v>17</v>
      </c>
      <c r="AD11" s="99"/>
      <c r="AE11" s="75" t="s">
        <v>18</v>
      </c>
      <c r="AF11" s="99"/>
      <c r="AG11" s="75" t="s">
        <v>19</v>
      </c>
      <c r="AH11" s="99"/>
      <c r="AI11" s="75" t="s">
        <v>20</v>
      </c>
      <c r="AJ11" s="99"/>
      <c r="AK11" s="75" t="s">
        <v>21</v>
      </c>
      <c r="AL11" s="99"/>
      <c r="AM11" s="75" t="s">
        <v>22</v>
      </c>
      <c r="AN11" s="99"/>
      <c r="AO11" s="75" t="s">
        <v>23</v>
      </c>
      <c r="AP11" s="99"/>
      <c r="AQ11" s="75" t="s">
        <v>24</v>
      </c>
      <c r="AR11" s="99"/>
      <c r="AS11" s="75" t="s">
        <v>25</v>
      </c>
      <c r="AT11" s="99"/>
    </row>
    <row r="12" spans="1:46" ht="15.75" thickBot="1" x14ac:dyDescent="0.3">
      <c r="A12" s="87"/>
      <c r="B12" s="90"/>
      <c r="C12" s="93"/>
      <c r="D12" s="93"/>
      <c r="E12" s="15" t="s">
        <v>15</v>
      </c>
      <c r="F12" s="16" t="s">
        <v>26</v>
      </c>
      <c r="G12" s="15" t="s">
        <v>15</v>
      </c>
      <c r="H12" s="16" t="s">
        <v>26</v>
      </c>
      <c r="I12" s="15" t="s">
        <v>15</v>
      </c>
      <c r="J12" s="16" t="s">
        <v>26</v>
      </c>
      <c r="K12" s="15" t="s">
        <v>15</v>
      </c>
      <c r="L12" s="16" t="s">
        <v>26</v>
      </c>
      <c r="M12" s="15" t="s">
        <v>15</v>
      </c>
      <c r="N12" s="16" t="s">
        <v>26</v>
      </c>
      <c r="O12" s="15" t="s">
        <v>15</v>
      </c>
      <c r="P12" s="16" t="s">
        <v>26</v>
      </c>
      <c r="Q12" s="15" t="s">
        <v>15</v>
      </c>
      <c r="R12" s="16" t="s">
        <v>26</v>
      </c>
      <c r="S12" s="15" t="s">
        <v>15</v>
      </c>
      <c r="T12" s="16" t="s">
        <v>26</v>
      </c>
      <c r="U12" s="15" t="s">
        <v>15</v>
      </c>
      <c r="V12" s="16" t="s">
        <v>26</v>
      </c>
      <c r="W12" s="15" t="s">
        <v>15</v>
      </c>
      <c r="X12" s="16" t="s">
        <v>26</v>
      </c>
      <c r="Y12" s="17"/>
      <c r="Z12" s="17"/>
      <c r="AA12" s="18" t="s">
        <v>28</v>
      </c>
      <c r="AB12" s="19" t="s">
        <v>29</v>
      </c>
      <c r="AC12" s="20" t="s">
        <v>28</v>
      </c>
      <c r="AD12" s="21" t="s">
        <v>29</v>
      </c>
      <c r="AE12" s="20" t="s">
        <v>28</v>
      </c>
      <c r="AF12" s="21" t="s">
        <v>29</v>
      </c>
      <c r="AG12" s="20" t="s">
        <v>28</v>
      </c>
      <c r="AH12" s="21" t="s">
        <v>29</v>
      </c>
      <c r="AI12" s="20" t="s">
        <v>28</v>
      </c>
      <c r="AJ12" s="21" t="s">
        <v>29</v>
      </c>
      <c r="AK12" s="20" t="s">
        <v>28</v>
      </c>
      <c r="AL12" s="21" t="s">
        <v>29</v>
      </c>
      <c r="AM12" s="20" t="s">
        <v>28</v>
      </c>
      <c r="AN12" s="21" t="s">
        <v>29</v>
      </c>
      <c r="AO12" s="20" t="s">
        <v>28</v>
      </c>
      <c r="AP12" s="21" t="s">
        <v>29</v>
      </c>
      <c r="AQ12" s="20" t="s">
        <v>28</v>
      </c>
      <c r="AR12" s="21" t="s">
        <v>29</v>
      </c>
      <c r="AS12" s="20" t="s">
        <v>28</v>
      </c>
      <c r="AT12" s="21" t="s">
        <v>29</v>
      </c>
    </row>
    <row r="13" spans="1:46" x14ac:dyDescent="0.25">
      <c r="A13" s="22">
        <v>1</v>
      </c>
      <c r="B13" s="23" t="s">
        <v>36</v>
      </c>
      <c r="C13" s="24">
        <f>'[1]Página 1'!$J$16</f>
        <v>2232.5300000000002</v>
      </c>
      <c r="D13" s="25">
        <f>C13/$C$33</f>
        <v>1.049998937081429E-2</v>
      </c>
      <c r="E13" s="26">
        <v>100</v>
      </c>
      <c r="F13" s="27">
        <f t="shared" ref="F13:F31" si="0">E13</f>
        <v>100</v>
      </c>
      <c r="G13" s="26">
        <v>0</v>
      </c>
      <c r="H13" s="27">
        <f>IF((F13=100),0,G13+F13)</f>
        <v>0</v>
      </c>
      <c r="I13" s="26"/>
      <c r="J13" s="27">
        <f>IF((H13=100),0,I13+H13)</f>
        <v>0</v>
      </c>
      <c r="K13" s="26"/>
      <c r="L13" s="27">
        <f>IF((J13=100),0,K13+J13)</f>
        <v>0</v>
      </c>
      <c r="M13" s="26"/>
      <c r="N13" s="27">
        <f>IF((L13=100),0,M13+L13)</f>
        <v>0</v>
      </c>
      <c r="O13" s="26"/>
      <c r="P13" s="27">
        <f>IF((N13=100),0,O13+N13)</f>
        <v>0</v>
      </c>
      <c r="Q13" s="26"/>
      <c r="R13" s="27">
        <f>IF((P13=100),0,Q13+P13)</f>
        <v>0</v>
      </c>
      <c r="S13" s="26"/>
      <c r="T13" s="27">
        <f>IF((R13=100),0,S13+R13)</f>
        <v>0</v>
      </c>
      <c r="U13" s="26"/>
      <c r="V13" s="27">
        <f>IF((T13=100),0,U13+T13)</f>
        <v>0</v>
      </c>
      <c r="W13" s="26"/>
      <c r="X13" s="27">
        <f>IF((V13=100),0,W13+V13)</f>
        <v>0</v>
      </c>
      <c r="Y13" s="28"/>
      <c r="Z13" s="28"/>
      <c r="AA13" s="29">
        <f>(((E13/100)*C13)/$C$33)</f>
        <v>1.049998937081429E-2</v>
      </c>
      <c r="AB13" s="30">
        <f>(((F13/100)*C13)/$C$33)</f>
        <v>1.049998937081429E-2</v>
      </c>
      <c r="AC13" s="29">
        <f>(((G13/100)*C13)/$C$33)</f>
        <v>0</v>
      </c>
      <c r="AD13" s="30">
        <f>(((H13/100)*C13)/$C$33)</f>
        <v>0</v>
      </c>
      <c r="AE13" s="29">
        <f>(((I13/100)*C13)/$C$33)</f>
        <v>0</v>
      </c>
      <c r="AF13" s="30">
        <f>(((J13/100)*C13)/$C$33)</f>
        <v>0</v>
      </c>
      <c r="AG13" s="29">
        <f>(((K13/100)*C13)/$C$33)</f>
        <v>0</v>
      </c>
      <c r="AH13" s="30">
        <f>(((L13/100)*C13)/$C$33)</f>
        <v>0</v>
      </c>
      <c r="AI13" s="29">
        <f>(((M13/100)*C13)/$C$33)</f>
        <v>0</v>
      </c>
      <c r="AJ13" s="30">
        <f>(((N13/100)*C13)/$C$33)</f>
        <v>0</v>
      </c>
      <c r="AK13" s="29">
        <f>(((O13/100)*C13)/$C$33)</f>
        <v>0</v>
      </c>
      <c r="AL13" s="30">
        <f>(((P13/100)*C13)/$C$33)</f>
        <v>0</v>
      </c>
      <c r="AM13" s="29">
        <f>(((Q13/100)*C13)/$C$33)</f>
        <v>0</v>
      </c>
      <c r="AN13" s="30">
        <f>(((R13/100)*C13)/$C$33)</f>
        <v>0</v>
      </c>
      <c r="AO13" s="29">
        <f>(((S13/100)*C13)/$C$33)</f>
        <v>0</v>
      </c>
      <c r="AP13" s="30">
        <f>(((T13/100)*C13)/$C$33)</f>
        <v>0</v>
      </c>
      <c r="AQ13" s="29">
        <f>(((U13/100)*C13)/$C$33)</f>
        <v>0</v>
      </c>
      <c r="AR13" s="30">
        <f>(((V13/100)*C13)/$C$33)</f>
        <v>0</v>
      </c>
      <c r="AS13" s="29">
        <f>(((W13/100)*C13)/$C$33)</f>
        <v>0</v>
      </c>
      <c r="AT13" s="30">
        <f>(((X13/100)*C13)/$C$33)</f>
        <v>0</v>
      </c>
    </row>
    <row r="14" spans="1:46" x14ac:dyDescent="0.25">
      <c r="A14" s="31">
        <v>2</v>
      </c>
      <c r="B14" s="23" t="s">
        <v>55</v>
      </c>
      <c r="C14" s="24">
        <f>'[1]Página 1'!$J$21</f>
        <v>1202.17</v>
      </c>
      <c r="D14" s="32">
        <f t="shared" ref="D14" si="1">C14/$C$33</f>
        <v>5.6540213219584126E-3</v>
      </c>
      <c r="E14" s="33">
        <v>100</v>
      </c>
      <c r="F14" s="34">
        <f t="shared" si="0"/>
        <v>100</v>
      </c>
      <c r="G14" s="33">
        <v>0</v>
      </c>
      <c r="H14" s="34">
        <f t="shared" ref="H14:H31" si="2">IF((F14=100),0,G14+F14)</f>
        <v>0</v>
      </c>
      <c r="I14" s="33">
        <v>0</v>
      </c>
      <c r="J14" s="34">
        <f t="shared" ref="J14:J29" si="3">IF((H14=100),0,I14+H14)</f>
        <v>0</v>
      </c>
      <c r="K14" s="33">
        <v>0</v>
      </c>
      <c r="L14" s="34">
        <f t="shared" ref="L14:L31" si="4">IF((J14=100),0,K14+J14)</f>
        <v>0</v>
      </c>
      <c r="M14" s="33"/>
      <c r="N14" s="34">
        <f t="shared" ref="N14:N31" si="5">IF((L14=100),0,M14+L14)</f>
        <v>0</v>
      </c>
      <c r="O14" s="33"/>
      <c r="P14" s="34">
        <f t="shared" ref="P14:R31" si="6">IF((N14=100),0,O14+N14)</f>
        <v>0</v>
      </c>
      <c r="Q14" s="33"/>
      <c r="R14" s="34">
        <f t="shared" si="6"/>
        <v>0</v>
      </c>
      <c r="S14" s="33"/>
      <c r="T14" s="34">
        <f t="shared" ref="T14" si="7">IF((R14=100),0,S14+R14)</f>
        <v>0</v>
      </c>
      <c r="U14" s="33"/>
      <c r="V14" s="34">
        <f t="shared" ref="V14:V31" si="8">IF((T14=100),0,U14+T14)</f>
        <v>0</v>
      </c>
      <c r="W14" s="33"/>
      <c r="X14" s="34">
        <f t="shared" ref="X14:X31" si="9">IF((V14=100),0,W14+V14)</f>
        <v>0</v>
      </c>
      <c r="Y14" s="28"/>
      <c r="Z14" s="28"/>
      <c r="AA14" s="35">
        <f t="shared" ref="AA14" si="10">(((E14/100)*C14)/$C$33)</f>
        <v>5.6540213219584126E-3</v>
      </c>
      <c r="AB14" s="36">
        <f t="shared" ref="AB14" si="11">(((F14/100)*C14)/$C$33)</f>
        <v>5.6540213219584126E-3</v>
      </c>
      <c r="AC14" s="35">
        <f t="shared" ref="AC14" si="12">(((G14/100)*C14)/$C$33)</f>
        <v>0</v>
      </c>
      <c r="AD14" s="36">
        <f t="shared" ref="AD14" si="13">(((H14/100)*C14)/$C$33)</f>
        <v>0</v>
      </c>
      <c r="AE14" s="35">
        <f t="shared" ref="AE14" si="14">(((I14/100)*C14)/$C$33)</f>
        <v>0</v>
      </c>
      <c r="AF14" s="36">
        <f t="shared" ref="AF14" si="15">(((J14/100)*C14)/$C$33)</f>
        <v>0</v>
      </c>
      <c r="AG14" s="35">
        <f t="shared" ref="AG14" si="16">(((K14/100)*C14)/$C$33)</f>
        <v>0</v>
      </c>
      <c r="AH14" s="36">
        <f t="shared" ref="AH14" si="17">(((L14/100)*C14)/$C$33)</f>
        <v>0</v>
      </c>
      <c r="AI14" s="35">
        <f t="shared" ref="AI14" si="18">(((M14/100)*C14)/$C$33)</f>
        <v>0</v>
      </c>
      <c r="AJ14" s="36">
        <f t="shared" ref="AJ14" si="19">(((N14/100)*C14)/$C$33)</f>
        <v>0</v>
      </c>
      <c r="AK14" s="35">
        <f t="shared" ref="AK14" si="20">(((O14/100)*C14)/$C$33)</f>
        <v>0</v>
      </c>
      <c r="AL14" s="36">
        <f t="shared" ref="AL14" si="21">(((P14/100)*C14)/$C$33)</f>
        <v>0</v>
      </c>
      <c r="AM14" s="35">
        <f t="shared" ref="AM14" si="22">(((Q14/100)*C14)/$C$33)</f>
        <v>0</v>
      </c>
      <c r="AN14" s="36">
        <f t="shared" ref="AN14" si="23">(((R14/100)*C14)/$C$33)</f>
        <v>0</v>
      </c>
      <c r="AO14" s="35">
        <f t="shared" ref="AO14" si="24">(((S14/100)*C14)/$C$33)</f>
        <v>0</v>
      </c>
      <c r="AP14" s="36">
        <f t="shared" ref="AP14" si="25">(((T14/100)*C14)/$C$33)</f>
        <v>0</v>
      </c>
      <c r="AQ14" s="35">
        <f t="shared" ref="AQ14" si="26">(((U14/100)*C14)/$C$33)</f>
        <v>0</v>
      </c>
      <c r="AR14" s="36">
        <f t="shared" ref="AR14" si="27">(((V14/100)*C14)/$C$33)</f>
        <v>0</v>
      </c>
      <c r="AS14" s="35">
        <f t="shared" ref="AS14" si="28">(((W14/100)*C14)/$C$33)</f>
        <v>0</v>
      </c>
      <c r="AT14" s="36">
        <f t="shared" ref="AT14" si="29">(((X14/100)*C14)/$C$33)</f>
        <v>0</v>
      </c>
    </row>
    <row r="15" spans="1:46" x14ac:dyDescent="0.25">
      <c r="A15" s="31">
        <v>3</v>
      </c>
      <c r="B15" s="23" t="s">
        <v>47</v>
      </c>
      <c r="C15" s="24">
        <f>'[1]Página 1'!$J$31</f>
        <v>16698.87</v>
      </c>
      <c r="D15" s="32">
        <f t="shared" ref="D15:D31" si="30">C15/$C$33</f>
        <v>7.8537783368917591E-2</v>
      </c>
      <c r="E15" s="33"/>
      <c r="F15" s="34">
        <f t="shared" si="0"/>
        <v>0</v>
      </c>
      <c r="G15" s="33">
        <v>33.33</v>
      </c>
      <c r="H15" s="34">
        <f t="shared" si="2"/>
        <v>33.33</v>
      </c>
      <c r="I15" s="33">
        <v>33.33</v>
      </c>
      <c r="J15" s="34">
        <f t="shared" si="3"/>
        <v>66.66</v>
      </c>
      <c r="K15" s="33">
        <v>33.340000000000003</v>
      </c>
      <c r="L15" s="34">
        <f t="shared" si="4"/>
        <v>100</v>
      </c>
      <c r="M15" s="33"/>
      <c r="N15" s="34">
        <f t="shared" si="5"/>
        <v>0</v>
      </c>
      <c r="O15" s="33"/>
      <c r="P15" s="34">
        <f t="shared" si="6"/>
        <v>0</v>
      </c>
      <c r="Q15" s="33"/>
      <c r="R15" s="34"/>
      <c r="S15" s="33"/>
      <c r="T15" s="34"/>
      <c r="U15" s="33"/>
      <c r="V15" s="34">
        <f t="shared" si="8"/>
        <v>0</v>
      </c>
      <c r="W15" s="33"/>
      <c r="X15" s="34">
        <f t="shared" si="9"/>
        <v>0</v>
      </c>
      <c r="Y15" s="28"/>
      <c r="Z15" s="28"/>
      <c r="AA15" s="35">
        <f t="shared" ref="AA15:AA31" si="31">(((E15/100)*C15)/$C$33)</f>
        <v>0</v>
      </c>
      <c r="AB15" s="36">
        <f t="shared" ref="AB15:AB31" si="32">(((F15/100)*C15)/$C$33)</f>
        <v>0</v>
      </c>
      <c r="AC15" s="35">
        <f t="shared" ref="AC15:AC31" si="33">(((G15/100)*C15)/$C$33)</f>
        <v>2.6176643196860232E-2</v>
      </c>
      <c r="AD15" s="36">
        <f t="shared" ref="AD15:AD31" si="34">(((H15/100)*C15)/$C$33)</f>
        <v>2.6176643196860232E-2</v>
      </c>
      <c r="AE15" s="35">
        <f t="shared" ref="AE15:AE31" si="35">(((I15/100)*C15)/$C$33)</f>
        <v>2.6176643196860232E-2</v>
      </c>
      <c r="AF15" s="36">
        <f t="shared" ref="AF15:AF31" si="36">(((J15/100)*C15)/$C$33)</f>
        <v>5.2353286393720465E-2</v>
      </c>
      <c r="AG15" s="35">
        <f t="shared" ref="AG15:AG31" si="37">(((K15/100)*C15)/$C$33)</f>
        <v>2.6184496975197129E-2</v>
      </c>
      <c r="AH15" s="36">
        <f t="shared" ref="AH15:AH31" si="38">(((L15/100)*C15)/$C$33)</f>
        <v>7.8537783368917591E-2</v>
      </c>
      <c r="AI15" s="35">
        <f t="shared" ref="AI15:AI31" si="39">(((M15/100)*C15)/$C$33)</f>
        <v>0</v>
      </c>
      <c r="AJ15" s="36">
        <f t="shared" ref="AJ15:AJ31" si="40">(((N15/100)*C15)/$C$33)</f>
        <v>0</v>
      </c>
      <c r="AK15" s="35">
        <f t="shared" ref="AK15:AK31" si="41">(((O15/100)*C15)/$C$33)</f>
        <v>0</v>
      </c>
      <c r="AL15" s="36">
        <f t="shared" ref="AL15:AL31" si="42">(((P15/100)*C15)/$C$33)</f>
        <v>0</v>
      </c>
      <c r="AM15" s="35">
        <f t="shared" ref="AM15:AM31" si="43">(((Q15/100)*C15)/$C$33)</f>
        <v>0</v>
      </c>
      <c r="AN15" s="36">
        <f t="shared" ref="AN15:AN31" si="44">(((R15/100)*C15)/$C$33)</f>
        <v>0</v>
      </c>
      <c r="AO15" s="35">
        <f t="shared" ref="AO15:AO31" si="45">(((S15/100)*C15)/$C$33)</f>
        <v>0</v>
      </c>
      <c r="AP15" s="36">
        <f t="shared" ref="AP15:AP31" si="46">(((T15/100)*C15)/$C$33)</f>
        <v>0</v>
      </c>
      <c r="AQ15" s="35">
        <f t="shared" ref="AQ15:AQ31" si="47">(((U15/100)*C15)/$C$33)</f>
        <v>0</v>
      </c>
      <c r="AR15" s="36">
        <f t="shared" ref="AR15:AR31" si="48">(((V15/100)*C15)/$C$33)</f>
        <v>0</v>
      </c>
      <c r="AS15" s="35">
        <f t="shared" ref="AS15:AS31" si="49">(((W15/100)*C15)/$C$33)</f>
        <v>0</v>
      </c>
      <c r="AT15" s="36">
        <f t="shared" ref="AT15:AT31" si="50">(((X15/100)*C15)/$C$33)</f>
        <v>0</v>
      </c>
    </row>
    <row r="16" spans="1:46" x14ac:dyDescent="0.25">
      <c r="A16" s="31">
        <v>5</v>
      </c>
      <c r="B16" s="23" t="s">
        <v>37</v>
      </c>
      <c r="C16" s="24">
        <f>'[1]Página 1'!$J$35</f>
        <v>658.2</v>
      </c>
      <c r="D16" s="32">
        <f t="shared" si="30"/>
        <v>3.0956327591879912E-3</v>
      </c>
      <c r="E16" s="37"/>
      <c r="F16" s="34">
        <f t="shared" si="0"/>
        <v>0</v>
      </c>
      <c r="G16" s="38">
        <v>100</v>
      </c>
      <c r="H16" s="34">
        <f t="shared" si="2"/>
        <v>100</v>
      </c>
      <c r="I16" s="33"/>
      <c r="J16" s="34">
        <f t="shared" si="3"/>
        <v>0</v>
      </c>
      <c r="K16" s="33"/>
      <c r="L16" s="34">
        <f t="shared" si="4"/>
        <v>0</v>
      </c>
      <c r="M16" s="33"/>
      <c r="N16" s="34">
        <f t="shared" si="5"/>
        <v>0</v>
      </c>
      <c r="O16" s="33">
        <v>0</v>
      </c>
      <c r="P16" s="34">
        <f t="shared" si="6"/>
        <v>0</v>
      </c>
      <c r="Q16" s="33"/>
      <c r="R16" s="34"/>
      <c r="S16" s="33"/>
      <c r="T16" s="34"/>
      <c r="U16" s="33"/>
      <c r="V16" s="34"/>
      <c r="W16" s="33"/>
      <c r="X16" s="34"/>
      <c r="Y16" s="28"/>
      <c r="Z16" s="28"/>
      <c r="AA16" s="35">
        <f t="shared" si="31"/>
        <v>0</v>
      </c>
      <c r="AB16" s="36">
        <f t="shared" si="32"/>
        <v>0</v>
      </c>
      <c r="AC16" s="35">
        <f t="shared" si="33"/>
        <v>3.0956327591879912E-3</v>
      </c>
      <c r="AD16" s="36">
        <f t="shared" si="34"/>
        <v>3.0956327591879912E-3</v>
      </c>
      <c r="AE16" s="35">
        <f t="shared" si="35"/>
        <v>0</v>
      </c>
      <c r="AF16" s="36">
        <f t="shared" si="36"/>
        <v>0</v>
      </c>
      <c r="AG16" s="35">
        <f t="shared" si="37"/>
        <v>0</v>
      </c>
      <c r="AH16" s="36">
        <f t="shared" si="38"/>
        <v>0</v>
      </c>
      <c r="AI16" s="35">
        <f t="shared" si="39"/>
        <v>0</v>
      </c>
      <c r="AJ16" s="36">
        <f t="shared" si="40"/>
        <v>0</v>
      </c>
      <c r="AK16" s="35">
        <f t="shared" si="41"/>
        <v>0</v>
      </c>
      <c r="AL16" s="36">
        <f t="shared" si="42"/>
        <v>0</v>
      </c>
      <c r="AM16" s="35">
        <f t="shared" si="43"/>
        <v>0</v>
      </c>
      <c r="AN16" s="36">
        <f t="shared" si="44"/>
        <v>0</v>
      </c>
      <c r="AO16" s="35">
        <f t="shared" si="45"/>
        <v>0</v>
      </c>
      <c r="AP16" s="36">
        <f t="shared" si="46"/>
        <v>0</v>
      </c>
      <c r="AQ16" s="35">
        <f t="shared" si="47"/>
        <v>0</v>
      </c>
      <c r="AR16" s="36">
        <f t="shared" si="48"/>
        <v>0</v>
      </c>
      <c r="AS16" s="35">
        <f t="shared" si="49"/>
        <v>0</v>
      </c>
      <c r="AT16" s="36">
        <f t="shared" si="50"/>
        <v>0</v>
      </c>
    </row>
    <row r="17" spans="1:46" x14ac:dyDescent="0.25">
      <c r="A17" s="31">
        <v>6</v>
      </c>
      <c r="B17" s="23" t="s">
        <v>56</v>
      </c>
      <c r="C17" s="24">
        <f>'[1]Página 1'!$J$47</f>
        <v>19560.66</v>
      </c>
      <c r="D17" s="32">
        <f t="shared" si="30"/>
        <v>9.1997295483649599E-2</v>
      </c>
      <c r="E17" s="37">
        <v>25</v>
      </c>
      <c r="F17" s="34">
        <f t="shared" ref="F17" si="51">E17</f>
        <v>25</v>
      </c>
      <c r="G17" s="38">
        <v>25</v>
      </c>
      <c r="H17" s="34">
        <f t="shared" ref="H17" si="52">IF((F17=100),0,G17+F17)</f>
        <v>50</v>
      </c>
      <c r="I17" s="33">
        <v>25</v>
      </c>
      <c r="J17" s="34">
        <f t="shared" ref="J17" si="53">IF((H17=100),0,I17+H17)</f>
        <v>75</v>
      </c>
      <c r="K17" s="33">
        <v>25</v>
      </c>
      <c r="L17" s="34">
        <f t="shared" ref="L17" si="54">IF((J17=100),0,K17+J17)</f>
        <v>100</v>
      </c>
      <c r="M17" s="33"/>
      <c r="N17" s="34">
        <f t="shared" ref="N17" si="55">IF((L17=100),0,M17+L17)</f>
        <v>0</v>
      </c>
      <c r="O17" s="33"/>
      <c r="P17" s="34">
        <f t="shared" ref="P17" si="56">IF((N17=100),0,O17+N17)</f>
        <v>0</v>
      </c>
      <c r="Q17" s="33"/>
      <c r="R17" s="34"/>
      <c r="S17" s="33"/>
      <c r="T17" s="34"/>
      <c r="U17" s="33"/>
      <c r="V17" s="34"/>
      <c r="W17" s="33"/>
      <c r="X17" s="34"/>
      <c r="Y17" s="28"/>
      <c r="Z17" s="28"/>
      <c r="AA17" s="35">
        <f t="shared" si="31"/>
        <v>2.29993238709124E-2</v>
      </c>
      <c r="AB17" s="36">
        <f t="shared" si="32"/>
        <v>2.29993238709124E-2</v>
      </c>
      <c r="AC17" s="35">
        <f t="shared" si="33"/>
        <v>2.29993238709124E-2</v>
      </c>
      <c r="AD17" s="36">
        <f t="shared" si="34"/>
        <v>4.59986477418248E-2</v>
      </c>
      <c r="AE17" s="35">
        <f t="shared" si="35"/>
        <v>2.29993238709124E-2</v>
      </c>
      <c r="AF17" s="36">
        <f t="shared" si="36"/>
        <v>6.8997971612737199E-2</v>
      </c>
      <c r="AG17" s="35">
        <f t="shared" si="37"/>
        <v>2.29993238709124E-2</v>
      </c>
      <c r="AH17" s="36">
        <f t="shared" si="38"/>
        <v>9.1997295483649599E-2</v>
      </c>
      <c r="AI17" s="35">
        <f t="shared" si="39"/>
        <v>0</v>
      </c>
      <c r="AJ17" s="36">
        <f t="shared" si="40"/>
        <v>0</v>
      </c>
      <c r="AK17" s="35">
        <f t="shared" si="41"/>
        <v>0</v>
      </c>
      <c r="AL17" s="36">
        <f t="shared" si="42"/>
        <v>0</v>
      </c>
      <c r="AM17" s="35">
        <f t="shared" si="43"/>
        <v>0</v>
      </c>
      <c r="AN17" s="36">
        <f t="shared" si="44"/>
        <v>0</v>
      </c>
      <c r="AO17" s="35">
        <f t="shared" si="45"/>
        <v>0</v>
      </c>
      <c r="AP17" s="36">
        <f t="shared" si="46"/>
        <v>0</v>
      </c>
      <c r="AQ17" s="35">
        <f t="shared" si="47"/>
        <v>0</v>
      </c>
      <c r="AR17" s="36">
        <f t="shared" si="48"/>
        <v>0</v>
      </c>
      <c r="AS17" s="35">
        <f t="shared" si="49"/>
        <v>0</v>
      </c>
      <c r="AT17" s="36">
        <f t="shared" si="50"/>
        <v>0</v>
      </c>
    </row>
    <row r="18" spans="1:46" x14ac:dyDescent="0.25">
      <c r="A18" s="31">
        <v>7</v>
      </c>
      <c r="B18" s="23" t="s">
        <v>57</v>
      </c>
      <c r="C18" s="24">
        <f>'[1]Página 1'!$J$61</f>
        <v>30007.86</v>
      </c>
      <c r="D18" s="32">
        <f t="shared" si="30"/>
        <v>0.14113235255108925</v>
      </c>
      <c r="E18" s="37"/>
      <c r="F18" s="34">
        <f t="shared" si="0"/>
        <v>0</v>
      </c>
      <c r="G18" s="38"/>
      <c r="H18" s="34">
        <f t="shared" si="2"/>
        <v>0</v>
      </c>
      <c r="I18" s="33">
        <v>50</v>
      </c>
      <c r="J18" s="34">
        <f t="shared" si="3"/>
        <v>50</v>
      </c>
      <c r="K18" s="33">
        <v>50</v>
      </c>
      <c r="L18" s="34">
        <f t="shared" si="4"/>
        <v>100</v>
      </c>
      <c r="M18" s="33"/>
      <c r="N18" s="34">
        <f t="shared" si="5"/>
        <v>0</v>
      </c>
      <c r="O18" s="33"/>
      <c r="P18" s="34">
        <f t="shared" si="6"/>
        <v>0</v>
      </c>
      <c r="Q18" s="33"/>
      <c r="R18" s="34"/>
      <c r="S18" s="33"/>
      <c r="T18" s="34"/>
      <c r="U18" s="33"/>
      <c r="V18" s="34"/>
      <c r="W18" s="33"/>
      <c r="X18" s="34"/>
      <c r="Y18" s="28"/>
      <c r="Z18" s="28"/>
      <c r="AA18" s="35">
        <f t="shared" si="31"/>
        <v>0</v>
      </c>
      <c r="AB18" s="36">
        <f t="shared" si="32"/>
        <v>0</v>
      </c>
      <c r="AC18" s="35">
        <f t="shared" si="33"/>
        <v>0</v>
      </c>
      <c r="AD18" s="36">
        <f t="shared" si="34"/>
        <v>0</v>
      </c>
      <c r="AE18" s="35">
        <f t="shared" si="35"/>
        <v>7.0566176275544623E-2</v>
      </c>
      <c r="AF18" s="36">
        <f t="shared" si="36"/>
        <v>7.0566176275544623E-2</v>
      </c>
      <c r="AG18" s="35">
        <f t="shared" si="37"/>
        <v>7.0566176275544623E-2</v>
      </c>
      <c r="AH18" s="36">
        <f t="shared" si="38"/>
        <v>0.14113235255108925</v>
      </c>
      <c r="AI18" s="35">
        <f t="shared" si="39"/>
        <v>0</v>
      </c>
      <c r="AJ18" s="36">
        <f t="shared" si="40"/>
        <v>0</v>
      </c>
      <c r="AK18" s="35">
        <f t="shared" si="41"/>
        <v>0</v>
      </c>
      <c r="AL18" s="36">
        <f t="shared" si="42"/>
        <v>0</v>
      </c>
      <c r="AM18" s="35">
        <f t="shared" si="43"/>
        <v>0</v>
      </c>
      <c r="AN18" s="36">
        <f t="shared" si="44"/>
        <v>0</v>
      </c>
      <c r="AO18" s="35">
        <f t="shared" si="45"/>
        <v>0</v>
      </c>
      <c r="AP18" s="36">
        <f t="shared" si="46"/>
        <v>0</v>
      </c>
      <c r="AQ18" s="35">
        <f t="shared" si="47"/>
        <v>0</v>
      </c>
      <c r="AR18" s="36">
        <f t="shared" si="48"/>
        <v>0</v>
      </c>
      <c r="AS18" s="35">
        <f t="shared" si="49"/>
        <v>0</v>
      </c>
      <c r="AT18" s="36">
        <f t="shared" si="50"/>
        <v>0</v>
      </c>
    </row>
    <row r="19" spans="1:46" x14ac:dyDescent="0.25">
      <c r="A19" s="31">
        <v>8</v>
      </c>
      <c r="B19" s="23" t="s">
        <v>58</v>
      </c>
      <c r="C19" s="24">
        <f>'[1]Página 1'!$J$69</f>
        <v>9819.9500000000007</v>
      </c>
      <c r="D19" s="32">
        <f t="shared" si="30"/>
        <v>4.6184987714354475E-2</v>
      </c>
      <c r="E19" s="37"/>
      <c r="F19" s="34">
        <f t="shared" si="0"/>
        <v>0</v>
      </c>
      <c r="G19" s="38"/>
      <c r="H19" s="34">
        <f t="shared" si="2"/>
        <v>0</v>
      </c>
      <c r="I19" s="33">
        <v>50</v>
      </c>
      <c r="J19" s="34">
        <f t="shared" si="3"/>
        <v>50</v>
      </c>
      <c r="K19" s="33">
        <v>50</v>
      </c>
      <c r="L19" s="34">
        <f t="shared" si="4"/>
        <v>100</v>
      </c>
      <c r="M19" s="33"/>
      <c r="N19" s="34">
        <f t="shared" si="5"/>
        <v>0</v>
      </c>
      <c r="O19" s="33"/>
      <c r="P19" s="34">
        <f t="shared" si="6"/>
        <v>0</v>
      </c>
      <c r="Q19" s="33"/>
      <c r="R19" s="34"/>
      <c r="S19" s="33"/>
      <c r="T19" s="34"/>
      <c r="U19" s="33"/>
      <c r="V19" s="34"/>
      <c r="W19" s="33"/>
      <c r="X19" s="34"/>
      <c r="Y19" s="28"/>
      <c r="Z19" s="28"/>
      <c r="AA19" s="35">
        <f t="shared" si="31"/>
        <v>0</v>
      </c>
      <c r="AB19" s="36">
        <f t="shared" si="32"/>
        <v>0</v>
      </c>
      <c r="AC19" s="35">
        <f t="shared" si="33"/>
        <v>0</v>
      </c>
      <c r="AD19" s="36">
        <f t="shared" si="34"/>
        <v>0</v>
      </c>
      <c r="AE19" s="35">
        <f t="shared" si="35"/>
        <v>2.3092493857177238E-2</v>
      </c>
      <c r="AF19" s="36">
        <f t="shared" si="36"/>
        <v>2.3092493857177238E-2</v>
      </c>
      <c r="AG19" s="35">
        <f t="shared" si="37"/>
        <v>2.3092493857177238E-2</v>
      </c>
      <c r="AH19" s="36">
        <f t="shared" si="38"/>
        <v>4.6184987714354475E-2</v>
      </c>
      <c r="AI19" s="35">
        <f t="shared" si="39"/>
        <v>0</v>
      </c>
      <c r="AJ19" s="36">
        <f t="shared" si="40"/>
        <v>0</v>
      </c>
      <c r="AK19" s="35">
        <f t="shared" si="41"/>
        <v>0</v>
      </c>
      <c r="AL19" s="36">
        <f t="shared" si="42"/>
        <v>0</v>
      </c>
      <c r="AM19" s="35">
        <f t="shared" si="43"/>
        <v>0</v>
      </c>
      <c r="AN19" s="36">
        <f t="shared" si="44"/>
        <v>0</v>
      </c>
      <c r="AO19" s="35">
        <f t="shared" si="45"/>
        <v>0</v>
      </c>
      <c r="AP19" s="36">
        <f t="shared" si="46"/>
        <v>0</v>
      </c>
      <c r="AQ19" s="35">
        <f t="shared" si="47"/>
        <v>0</v>
      </c>
      <c r="AR19" s="36">
        <f t="shared" si="48"/>
        <v>0</v>
      </c>
      <c r="AS19" s="35">
        <f t="shared" si="49"/>
        <v>0</v>
      </c>
      <c r="AT19" s="36">
        <f t="shared" si="50"/>
        <v>0</v>
      </c>
    </row>
    <row r="20" spans="1:46" x14ac:dyDescent="0.25">
      <c r="A20" s="31">
        <v>9</v>
      </c>
      <c r="B20" s="23" t="s">
        <v>49</v>
      </c>
      <c r="C20" s="24">
        <f>'[1]Página 1'!$J$86</f>
        <v>20717.810000000001</v>
      </c>
      <c r="D20" s="32">
        <f t="shared" si="30"/>
        <v>9.7439579663677542E-2</v>
      </c>
      <c r="E20" s="37"/>
      <c r="F20" s="34">
        <f t="shared" si="0"/>
        <v>0</v>
      </c>
      <c r="G20" s="38">
        <v>33.33</v>
      </c>
      <c r="H20" s="34">
        <f t="shared" si="2"/>
        <v>33.33</v>
      </c>
      <c r="I20" s="33">
        <v>33.33</v>
      </c>
      <c r="J20" s="34">
        <f t="shared" si="3"/>
        <v>66.66</v>
      </c>
      <c r="K20" s="33">
        <v>33.340000000000003</v>
      </c>
      <c r="L20" s="34">
        <f t="shared" si="4"/>
        <v>100</v>
      </c>
      <c r="M20" s="33"/>
      <c r="N20" s="34">
        <f t="shared" si="5"/>
        <v>0</v>
      </c>
      <c r="O20" s="33"/>
      <c r="P20" s="34">
        <f t="shared" si="6"/>
        <v>0</v>
      </c>
      <c r="Q20" s="33"/>
      <c r="R20" s="34"/>
      <c r="S20" s="33"/>
      <c r="T20" s="34"/>
      <c r="U20" s="33"/>
      <c r="V20" s="34"/>
      <c r="W20" s="33"/>
      <c r="X20" s="34"/>
      <c r="Y20" s="28"/>
      <c r="Z20" s="28"/>
      <c r="AA20" s="35">
        <f t="shared" si="31"/>
        <v>0</v>
      </c>
      <c r="AB20" s="36">
        <f t="shared" si="32"/>
        <v>0</v>
      </c>
      <c r="AC20" s="35">
        <f t="shared" si="33"/>
        <v>3.2476611901903721E-2</v>
      </c>
      <c r="AD20" s="36">
        <f t="shared" si="34"/>
        <v>3.2476611901903721E-2</v>
      </c>
      <c r="AE20" s="35">
        <f t="shared" si="35"/>
        <v>3.2476611901903721E-2</v>
      </c>
      <c r="AF20" s="36">
        <f t="shared" si="36"/>
        <v>6.4953223803807442E-2</v>
      </c>
      <c r="AG20" s="35">
        <f t="shared" si="37"/>
        <v>3.2486355859870093E-2</v>
      </c>
      <c r="AH20" s="36">
        <f t="shared" si="38"/>
        <v>9.7439579663677542E-2</v>
      </c>
      <c r="AI20" s="35">
        <f t="shared" si="39"/>
        <v>0</v>
      </c>
      <c r="AJ20" s="36">
        <f t="shared" si="40"/>
        <v>0</v>
      </c>
      <c r="AK20" s="35">
        <f t="shared" si="41"/>
        <v>0</v>
      </c>
      <c r="AL20" s="36">
        <f t="shared" si="42"/>
        <v>0</v>
      </c>
      <c r="AM20" s="35">
        <f t="shared" si="43"/>
        <v>0</v>
      </c>
      <c r="AN20" s="36">
        <f t="shared" si="44"/>
        <v>0</v>
      </c>
      <c r="AO20" s="35">
        <f t="shared" si="45"/>
        <v>0</v>
      </c>
      <c r="AP20" s="36">
        <f t="shared" si="46"/>
        <v>0</v>
      </c>
      <c r="AQ20" s="35">
        <f t="shared" si="47"/>
        <v>0</v>
      </c>
      <c r="AR20" s="36">
        <f t="shared" si="48"/>
        <v>0</v>
      </c>
      <c r="AS20" s="35">
        <f t="shared" si="49"/>
        <v>0</v>
      </c>
      <c r="AT20" s="36">
        <f t="shared" si="50"/>
        <v>0</v>
      </c>
    </row>
    <row r="21" spans="1:46" x14ac:dyDescent="0.25">
      <c r="A21" s="31">
        <v>10</v>
      </c>
      <c r="B21" s="23" t="s">
        <v>48</v>
      </c>
      <c r="C21" s="24">
        <f>'[1]Página 1'!$J$89</f>
        <v>7021.4</v>
      </c>
      <c r="D21" s="32">
        <f t="shared" si="30"/>
        <v>3.3022904672383099E-2</v>
      </c>
      <c r="E21" s="37"/>
      <c r="F21" s="34">
        <f t="shared" si="0"/>
        <v>0</v>
      </c>
      <c r="G21" s="38"/>
      <c r="H21" s="34">
        <f t="shared" si="2"/>
        <v>0</v>
      </c>
      <c r="I21" s="33">
        <v>50</v>
      </c>
      <c r="J21" s="34">
        <f t="shared" si="3"/>
        <v>50</v>
      </c>
      <c r="K21" s="33">
        <v>50</v>
      </c>
      <c r="L21" s="34">
        <f t="shared" si="4"/>
        <v>100</v>
      </c>
      <c r="M21" s="33"/>
      <c r="N21" s="34">
        <f t="shared" si="5"/>
        <v>0</v>
      </c>
      <c r="O21" s="33"/>
      <c r="P21" s="34">
        <f t="shared" si="6"/>
        <v>0</v>
      </c>
      <c r="Q21" s="33"/>
      <c r="R21" s="34"/>
      <c r="S21" s="33"/>
      <c r="T21" s="34"/>
      <c r="U21" s="33"/>
      <c r="V21" s="34"/>
      <c r="W21" s="33"/>
      <c r="X21" s="34"/>
      <c r="Y21" s="28"/>
      <c r="Z21" s="28"/>
      <c r="AA21" s="35">
        <f t="shared" si="31"/>
        <v>0</v>
      </c>
      <c r="AB21" s="36">
        <f t="shared" si="32"/>
        <v>0</v>
      </c>
      <c r="AC21" s="35">
        <f t="shared" si="33"/>
        <v>0</v>
      </c>
      <c r="AD21" s="36">
        <f t="shared" si="34"/>
        <v>0</v>
      </c>
      <c r="AE21" s="35">
        <f t="shared" si="35"/>
        <v>1.651145233619155E-2</v>
      </c>
      <c r="AF21" s="36">
        <f t="shared" si="36"/>
        <v>1.651145233619155E-2</v>
      </c>
      <c r="AG21" s="35">
        <f t="shared" si="37"/>
        <v>1.651145233619155E-2</v>
      </c>
      <c r="AH21" s="36">
        <f t="shared" si="38"/>
        <v>3.3022904672383099E-2</v>
      </c>
      <c r="AI21" s="35">
        <f t="shared" si="39"/>
        <v>0</v>
      </c>
      <c r="AJ21" s="36">
        <f t="shared" si="40"/>
        <v>0</v>
      </c>
      <c r="AK21" s="35">
        <f t="shared" si="41"/>
        <v>0</v>
      </c>
      <c r="AL21" s="36">
        <f t="shared" si="42"/>
        <v>0</v>
      </c>
      <c r="AM21" s="35">
        <f t="shared" si="43"/>
        <v>0</v>
      </c>
      <c r="AN21" s="36">
        <f t="shared" si="44"/>
        <v>0</v>
      </c>
      <c r="AO21" s="35">
        <f t="shared" si="45"/>
        <v>0</v>
      </c>
      <c r="AP21" s="36">
        <f t="shared" si="46"/>
        <v>0</v>
      </c>
      <c r="AQ21" s="35">
        <f t="shared" si="47"/>
        <v>0</v>
      </c>
      <c r="AR21" s="36">
        <f t="shared" si="48"/>
        <v>0</v>
      </c>
      <c r="AS21" s="35">
        <f t="shared" si="49"/>
        <v>0</v>
      </c>
      <c r="AT21" s="36">
        <f t="shared" si="50"/>
        <v>0</v>
      </c>
    </row>
    <row r="22" spans="1:46" x14ac:dyDescent="0.25">
      <c r="A22" s="31">
        <v>11</v>
      </c>
      <c r="B22" s="23" t="s">
        <v>50</v>
      </c>
      <c r="C22" s="24">
        <f>'[1]Página 1'!$J$102</f>
        <v>25718.57</v>
      </c>
      <c r="D22" s="32">
        <f t="shared" si="30"/>
        <v>0.12095905167345714</v>
      </c>
      <c r="E22" s="37"/>
      <c r="F22" s="34">
        <f t="shared" si="0"/>
        <v>0</v>
      </c>
      <c r="G22" s="38"/>
      <c r="H22" s="34">
        <f t="shared" si="2"/>
        <v>0</v>
      </c>
      <c r="I22" s="33">
        <v>50</v>
      </c>
      <c r="J22" s="34">
        <f t="shared" si="3"/>
        <v>50</v>
      </c>
      <c r="K22" s="33">
        <v>50</v>
      </c>
      <c r="L22" s="34">
        <f t="shared" si="4"/>
        <v>100</v>
      </c>
      <c r="M22" s="33"/>
      <c r="N22" s="34">
        <f t="shared" si="5"/>
        <v>0</v>
      </c>
      <c r="O22" s="33"/>
      <c r="P22" s="34">
        <f t="shared" si="6"/>
        <v>0</v>
      </c>
      <c r="Q22" s="33"/>
      <c r="R22" s="34"/>
      <c r="S22" s="33"/>
      <c r="T22" s="34"/>
      <c r="U22" s="33"/>
      <c r="V22" s="34"/>
      <c r="W22" s="33"/>
      <c r="X22" s="34"/>
      <c r="Y22" s="28"/>
      <c r="Z22" s="28"/>
      <c r="AA22" s="35">
        <f t="shared" si="31"/>
        <v>0</v>
      </c>
      <c r="AB22" s="36">
        <f t="shared" si="32"/>
        <v>0</v>
      </c>
      <c r="AC22" s="35">
        <f t="shared" si="33"/>
        <v>0</v>
      </c>
      <c r="AD22" s="36">
        <f t="shared" si="34"/>
        <v>0</v>
      </c>
      <c r="AE22" s="35">
        <f t="shared" si="35"/>
        <v>6.0479525836728568E-2</v>
      </c>
      <c r="AF22" s="36">
        <f t="shared" si="36"/>
        <v>6.0479525836728568E-2</v>
      </c>
      <c r="AG22" s="35">
        <f t="shared" si="37"/>
        <v>6.0479525836728568E-2</v>
      </c>
      <c r="AH22" s="36">
        <f t="shared" si="38"/>
        <v>0.12095905167345714</v>
      </c>
      <c r="AI22" s="35">
        <f t="shared" si="39"/>
        <v>0</v>
      </c>
      <c r="AJ22" s="36">
        <f t="shared" si="40"/>
        <v>0</v>
      </c>
      <c r="AK22" s="35">
        <f t="shared" si="41"/>
        <v>0</v>
      </c>
      <c r="AL22" s="36">
        <f t="shared" si="42"/>
        <v>0</v>
      </c>
      <c r="AM22" s="35">
        <f t="shared" si="43"/>
        <v>0</v>
      </c>
      <c r="AN22" s="36">
        <f t="shared" si="44"/>
        <v>0</v>
      </c>
      <c r="AO22" s="35">
        <f t="shared" si="45"/>
        <v>0</v>
      </c>
      <c r="AP22" s="36">
        <f t="shared" si="46"/>
        <v>0</v>
      </c>
      <c r="AQ22" s="35">
        <f t="shared" si="47"/>
        <v>0</v>
      </c>
      <c r="AR22" s="36">
        <f t="shared" si="48"/>
        <v>0</v>
      </c>
      <c r="AS22" s="35">
        <f t="shared" si="49"/>
        <v>0</v>
      </c>
      <c r="AT22" s="36">
        <f t="shared" si="50"/>
        <v>0</v>
      </c>
    </row>
    <row r="23" spans="1:46" x14ac:dyDescent="0.25">
      <c r="A23" s="31">
        <v>12</v>
      </c>
      <c r="B23" s="23" t="s">
        <v>38</v>
      </c>
      <c r="C23" s="24">
        <f>'[1]Página 1'!$J$161</f>
        <v>30668.99</v>
      </c>
      <c r="D23" s="32">
        <f t="shared" si="30"/>
        <v>0.14424176562626695</v>
      </c>
      <c r="E23" s="37">
        <v>25</v>
      </c>
      <c r="F23" s="34">
        <f t="shared" si="0"/>
        <v>25</v>
      </c>
      <c r="G23" s="38">
        <v>25</v>
      </c>
      <c r="H23" s="34">
        <f t="shared" si="2"/>
        <v>50</v>
      </c>
      <c r="I23" s="33">
        <v>25</v>
      </c>
      <c r="J23" s="34">
        <f t="shared" si="3"/>
        <v>75</v>
      </c>
      <c r="K23" s="33">
        <v>25</v>
      </c>
      <c r="L23" s="34">
        <f t="shared" si="4"/>
        <v>100</v>
      </c>
      <c r="M23" s="33"/>
      <c r="N23" s="34">
        <f t="shared" si="5"/>
        <v>0</v>
      </c>
      <c r="O23" s="33"/>
      <c r="P23" s="34">
        <f t="shared" si="6"/>
        <v>0</v>
      </c>
      <c r="Q23" s="33"/>
      <c r="R23" s="34"/>
      <c r="S23" s="33"/>
      <c r="T23" s="34"/>
      <c r="U23" s="33"/>
      <c r="V23" s="34"/>
      <c r="W23" s="33"/>
      <c r="X23" s="34"/>
      <c r="Y23" s="39"/>
      <c r="Z23" s="28"/>
      <c r="AA23" s="35">
        <f t="shared" si="31"/>
        <v>3.6060441406566737E-2</v>
      </c>
      <c r="AB23" s="36">
        <f t="shared" si="32"/>
        <v>3.6060441406566737E-2</v>
      </c>
      <c r="AC23" s="35">
        <f t="shared" si="33"/>
        <v>3.6060441406566737E-2</v>
      </c>
      <c r="AD23" s="36">
        <f t="shared" si="34"/>
        <v>7.2120882813133474E-2</v>
      </c>
      <c r="AE23" s="35">
        <f t="shared" si="35"/>
        <v>3.6060441406566737E-2</v>
      </c>
      <c r="AF23" s="36">
        <f t="shared" si="36"/>
        <v>0.10818132421970021</v>
      </c>
      <c r="AG23" s="35">
        <f t="shared" si="37"/>
        <v>3.6060441406566737E-2</v>
      </c>
      <c r="AH23" s="36">
        <f t="shared" si="38"/>
        <v>0.14424176562626695</v>
      </c>
      <c r="AI23" s="35">
        <f t="shared" si="39"/>
        <v>0</v>
      </c>
      <c r="AJ23" s="36">
        <f t="shared" si="40"/>
        <v>0</v>
      </c>
      <c r="AK23" s="35">
        <f t="shared" si="41"/>
        <v>0</v>
      </c>
      <c r="AL23" s="36">
        <f t="shared" si="42"/>
        <v>0</v>
      </c>
      <c r="AM23" s="35">
        <f t="shared" si="43"/>
        <v>0</v>
      </c>
      <c r="AN23" s="36">
        <f t="shared" si="44"/>
        <v>0</v>
      </c>
      <c r="AO23" s="35">
        <f t="shared" si="45"/>
        <v>0</v>
      </c>
      <c r="AP23" s="36">
        <f t="shared" si="46"/>
        <v>0</v>
      </c>
      <c r="AQ23" s="35">
        <f t="shared" si="47"/>
        <v>0</v>
      </c>
      <c r="AR23" s="36">
        <f t="shared" si="48"/>
        <v>0</v>
      </c>
      <c r="AS23" s="35">
        <f t="shared" si="49"/>
        <v>0</v>
      </c>
      <c r="AT23" s="36">
        <f t="shared" si="50"/>
        <v>0</v>
      </c>
    </row>
    <row r="24" spans="1:46" x14ac:dyDescent="0.25">
      <c r="A24" s="31">
        <v>13</v>
      </c>
      <c r="B24" s="23" t="s">
        <v>39</v>
      </c>
      <c r="C24" s="24">
        <f>'[1]Página 1'!$J$167</f>
        <v>36964.49</v>
      </c>
      <c r="D24" s="32">
        <f t="shared" si="30"/>
        <v>0.17385063228604816</v>
      </c>
      <c r="E24" s="37">
        <v>50</v>
      </c>
      <c r="F24" s="34">
        <f t="shared" si="0"/>
        <v>50</v>
      </c>
      <c r="G24" s="38">
        <v>50</v>
      </c>
      <c r="H24" s="34">
        <f t="shared" si="2"/>
        <v>100</v>
      </c>
      <c r="I24" s="33"/>
      <c r="J24" s="34">
        <f t="shared" si="3"/>
        <v>0</v>
      </c>
      <c r="K24" s="33"/>
      <c r="L24" s="34">
        <f t="shared" si="4"/>
        <v>0</v>
      </c>
      <c r="M24" s="33"/>
      <c r="N24" s="34">
        <f t="shared" si="5"/>
        <v>0</v>
      </c>
      <c r="O24" s="33"/>
      <c r="P24" s="34">
        <f t="shared" si="6"/>
        <v>0</v>
      </c>
      <c r="Q24" s="33"/>
      <c r="R24" s="34"/>
      <c r="S24" s="33"/>
      <c r="T24" s="34"/>
      <c r="U24" s="33"/>
      <c r="V24" s="34"/>
      <c r="W24" s="33"/>
      <c r="X24" s="34"/>
      <c r="Y24" s="28"/>
      <c r="Z24" s="28"/>
      <c r="AA24" s="35">
        <f t="shared" si="31"/>
        <v>8.6925316143024081E-2</v>
      </c>
      <c r="AB24" s="36">
        <f t="shared" si="32"/>
        <v>8.6925316143024081E-2</v>
      </c>
      <c r="AC24" s="35">
        <f t="shared" si="33"/>
        <v>8.6925316143024081E-2</v>
      </c>
      <c r="AD24" s="36">
        <f t="shared" si="34"/>
        <v>0.17385063228604816</v>
      </c>
      <c r="AE24" s="35">
        <f t="shared" si="35"/>
        <v>0</v>
      </c>
      <c r="AF24" s="36">
        <f t="shared" si="36"/>
        <v>0</v>
      </c>
      <c r="AG24" s="35">
        <f t="shared" si="37"/>
        <v>0</v>
      </c>
      <c r="AH24" s="36">
        <f t="shared" si="38"/>
        <v>0</v>
      </c>
      <c r="AI24" s="35">
        <f t="shared" si="39"/>
        <v>0</v>
      </c>
      <c r="AJ24" s="36">
        <f t="shared" si="40"/>
        <v>0</v>
      </c>
      <c r="AK24" s="35">
        <f t="shared" si="41"/>
        <v>0</v>
      </c>
      <c r="AL24" s="36">
        <f t="shared" si="42"/>
        <v>0</v>
      </c>
      <c r="AM24" s="35">
        <f t="shared" si="43"/>
        <v>0</v>
      </c>
      <c r="AN24" s="36">
        <f t="shared" si="44"/>
        <v>0</v>
      </c>
      <c r="AO24" s="35">
        <f t="shared" si="45"/>
        <v>0</v>
      </c>
      <c r="AP24" s="36">
        <f t="shared" si="46"/>
        <v>0</v>
      </c>
      <c r="AQ24" s="35">
        <f t="shared" si="47"/>
        <v>0</v>
      </c>
      <c r="AR24" s="36">
        <f t="shared" si="48"/>
        <v>0</v>
      </c>
      <c r="AS24" s="35">
        <f t="shared" si="49"/>
        <v>0</v>
      </c>
      <c r="AT24" s="36">
        <f t="shared" si="50"/>
        <v>0</v>
      </c>
    </row>
    <row r="25" spans="1:46" x14ac:dyDescent="0.25">
      <c r="A25" s="31">
        <v>14</v>
      </c>
      <c r="B25" s="23" t="s">
        <v>40</v>
      </c>
      <c r="C25" s="24">
        <f>'[1]Página 1'!$J$171</f>
        <v>10611.82</v>
      </c>
      <c r="D25" s="32">
        <f t="shared" si="30"/>
        <v>4.9909294479802954E-2</v>
      </c>
      <c r="E25" s="37">
        <v>25</v>
      </c>
      <c r="F25" s="34">
        <f t="shared" si="0"/>
        <v>25</v>
      </c>
      <c r="G25" s="38">
        <v>25</v>
      </c>
      <c r="H25" s="34">
        <f t="shared" si="2"/>
        <v>50</v>
      </c>
      <c r="I25" s="33">
        <v>25</v>
      </c>
      <c r="J25" s="34">
        <f t="shared" si="3"/>
        <v>75</v>
      </c>
      <c r="K25" s="33">
        <v>25</v>
      </c>
      <c r="L25" s="34">
        <f t="shared" si="4"/>
        <v>100</v>
      </c>
      <c r="M25" s="33"/>
      <c r="N25" s="34">
        <f t="shared" si="5"/>
        <v>0</v>
      </c>
      <c r="O25" s="33"/>
      <c r="P25" s="34"/>
      <c r="Q25" s="33"/>
      <c r="R25" s="34"/>
      <c r="S25" s="33"/>
      <c r="T25" s="34"/>
      <c r="U25" s="33"/>
      <c r="V25" s="34">
        <f t="shared" si="8"/>
        <v>0</v>
      </c>
      <c r="W25" s="33"/>
      <c r="X25" s="34">
        <f t="shared" si="9"/>
        <v>0</v>
      </c>
      <c r="Y25" s="28"/>
      <c r="Z25" s="28"/>
      <c r="AA25" s="35">
        <f t="shared" si="31"/>
        <v>1.2477323619950739E-2</v>
      </c>
      <c r="AB25" s="36">
        <f t="shared" si="32"/>
        <v>1.2477323619950739E-2</v>
      </c>
      <c r="AC25" s="35">
        <f t="shared" si="33"/>
        <v>1.2477323619950739E-2</v>
      </c>
      <c r="AD25" s="36">
        <f t="shared" si="34"/>
        <v>2.4954647239901477E-2</v>
      </c>
      <c r="AE25" s="35">
        <f t="shared" si="35"/>
        <v>1.2477323619950739E-2</v>
      </c>
      <c r="AF25" s="36">
        <f t="shared" si="36"/>
        <v>3.7431970859852219E-2</v>
      </c>
      <c r="AG25" s="35">
        <f t="shared" si="37"/>
        <v>1.2477323619950739E-2</v>
      </c>
      <c r="AH25" s="36">
        <f t="shared" si="38"/>
        <v>4.9909294479802954E-2</v>
      </c>
      <c r="AI25" s="35">
        <f t="shared" si="39"/>
        <v>0</v>
      </c>
      <c r="AJ25" s="36">
        <f t="shared" si="40"/>
        <v>0</v>
      </c>
      <c r="AK25" s="35">
        <f t="shared" si="41"/>
        <v>0</v>
      </c>
      <c r="AL25" s="36">
        <f t="shared" si="42"/>
        <v>0</v>
      </c>
      <c r="AM25" s="35">
        <f t="shared" si="43"/>
        <v>0</v>
      </c>
      <c r="AN25" s="36">
        <f t="shared" si="44"/>
        <v>0</v>
      </c>
      <c r="AO25" s="35">
        <f t="shared" si="45"/>
        <v>0</v>
      </c>
      <c r="AP25" s="36">
        <f t="shared" si="46"/>
        <v>0</v>
      </c>
      <c r="AQ25" s="35">
        <f t="shared" si="47"/>
        <v>0</v>
      </c>
      <c r="AR25" s="36">
        <f t="shared" si="48"/>
        <v>0</v>
      </c>
      <c r="AS25" s="35">
        <f t="shared" si="49"/>
        <v>0</v>
      </c>
      <c r="AT25" s="36">
        <f t="shared" si="50"/>
        <v>0</v>
      </c>
    </row>
    <row r="26" spans="1:46" x14ac:dyDescent="0.25">
      <c r="A26" s="31">
        <v>15</v>
      </c>
      <c r="B26" s="23" t="s">
        <v>41</v>
      </c>
      <c r="C26" s="24">
        <f>'[1]Página 1'!$J$174</f>
        <v>738.8</v>
      </c>
      <c r="D26" s="32">
        <f t="shared" si="30"/>
        <v>3.474709028392719E-3</v>
      </c>
      <c r="E26" s="37"/>
      <c r="F26" s="34"/>
      <c r="G26" s="38"/>
      <c r="H26" s="34"/>
      <c r="I26" s="33"/>
      <c r="J26" s="34">
        <f t="shared" ref="J26" si="57">IF((H26=100),0,I26+H26)</f>
        <v>0</v>
      </c>
      <c r="K26" s="33">
        <v>100</v>
      </c>
      <c r="L26" s="34">
        <f t="shared" ref="L26" si="58">IF((J26=100),0,K26+J26)</f>
        <v>100</v>
      </c>
      <c r="M26" s="33"/>
      <c r="N26" s="34">
        <f t="shared" ref="N26" si="59">IF((L26=100),0,M26+L26)</f>
        <v>0</v>
      </c>
      <c r="O26" s="33"/>
      <c r="P26" s="34">
        <f t="shared" ref="P26" si="60">IF((N26=100),0,O26+N26)</f>
        <v>0</v>
      </c>
      <c r="Q26" s="33"/>
      <c r="R26" s="34"/>
      <c r="S26" s="33"/>
      <c r="T26" s="34"/>
      <c r="U26" s="33"/>
      <c r="V26" s="34">
        <f t="shared" si="8"/>
        <v>0</v>
      </c>
      <c r="W26" s="33"/>
      <c r="X26" s="34">
        <f t="shared" si="9"/>
        <v>0</v>
      </c>
      <c r="Y26" s="28"/>
      <c r="Z26" s="28"/>
      <c r="AA26" s="35">
        <f t="shared" si="31"/>
        <v>0</v>
      </c>
      <c r="AB26" s="36">
        <f t="shared" si="32"/>
        <v>0</v>
      </c>
      <c r="AC26" s="35">
        <f t="shared" si="33"/>
        <v>0</v>
      </c>
      <c r="AD26" s="36">
        <f t="shared" si="34"/>
        <v>0</v>
      </c>
      <c r="AE26" s="35">
        <f t="shared" si="35"/>
        <v>0</v>
      </c>
      <c r="AF26" s="36">
        <f t="shared" si="36"/>
        <v>0</v>
      </c>
      <c r="AG26" s="35">
        <f t="shared" si="37"/>
        <v>3.474709028392719E-3</v>
      </c>
      <c r="AH26" s="36">
        <f t="shared" si="38"/>
        <v>3.474709028392719E-3</v>
      </c>
      <c r="AI26" s="35">
        <f t="shared" si="39"/>
        <v>0</v>
      </c>
      <c r="AJ26" s="36">
        <f t="shared" si="40"/>
        <v>0</v>
      </c>
      <c r="AK26" s="35">
        <f t="shared" si="41"/>
        <v>0</v>
      </c>
      <c r="AL26" s="36">
        <f t="shared" si="42"/>
        <v>0</v>
      </c>
      <c r="AM26" s="35">
        <f t="shared" si="43"/>
        <v>0</v>
      </c>
      <c r="AN26" s="36">
        <f t="shared" si="44"/>
        <v>0</v>
      </c>
      <c r="AO26" s="35">
        <f t="shared" si="45"/>
        <v>0</v>
      </c>
      <c r="AP26" s="36">
        <f t="shared" si="46"/>
        <v>0</v>
      </c>
      <c r="AQ26" s="35">
        <f t="shared" si="47"/>
        <v>0</v>
      </c>
      <c r="AR26" s="36">
        <f t="shared" si="48"/>
        <v>0</v>
      </c>
      <c r="AS26" s="35">
        <f t="shared" si="49"/>
        <v>0</v>
      </c>
      <c r="AT26" s="36">
        <f t="shared" si="50"/>
        <v>0</v>
      </c>
    </row>
    <row r="27" spans="1:46" x14ac:dyDescent="0.25">
      <c r="A27" s="31"/>
      <c r="B27" s="23"/>
      <c r="C27" s="24"/>
      <c r="D27" s="32">
        <f t="shared" si="30"/>
        <v>0</v>
      </c>
      <c r="E27" s="37"/>
      <c r="F27" s="34">
        <f t="shared" si="0"/>
        <v>0</v>
      </c>
      <c r="G27" s="38"/>
      <c r="H27" s="34">
        <f t="shared" si="2"/>
        <v>0</v>
      </c>
      <c r="I27" s="33"/>
      <c r="J27" s="34">
        <f t="shared" si="3"/>
        <v>0</v>
      </c>
      <c r="K27" s="33"/>
      <c r="L27" s="34">
        <f t="shared" si="4"/>
        <v>0</v>
      </c>
      <c r="M27" s="33"/>
      <c r="N27" s="34"/>
      <c r="O27" s="33"/>
      <c r="P27" s="34">
        <f t="shared" si="6"/>
        <v>0</v>
      </c>
      <c r="Q27" s="33"/>
      <c r="R27" s="34"/>
      <c r="S27" s="33"/>
      <c r="T27" s="34"/>
      <c r="U27" s="33"/>
      <c r="V27" s="34">
        <f t="shared" si="8"/>
        <v>0</v>
      </c>
      <c r="W27" s="33"/>
      <c r="X27" s="34">
        <f t="shared" si="9"/>
        <v>0</v>
      </c>
      <c r="Y27" s="28"/>
      <c r="Z27" s="28"/>
      <c r="AA27" s="35">
        <f t="shared" si="31"/>
        <v>0</v>
      </c>
      <c r="AB27" s="36">
        <f t="shared" si="32"/>
        <v>0</v>
      </c>
      <c r="AC27" s="35">
        <f t="shared" si="33"/>
        <v>0</v>
      </c>
      <c r="AD27" s="36">
        <f t="shared" si="34"/>
        <v>0</v>
      </c>
      <c r="AE27" s="35">
        <f t="shared" si="35"/>
        <v>0</v>
      </c>
      <c r="AF27" s="36">
        <f t="shared" si="36"/>
        <v>0</v>
      </c>
      <c r="AG27" s="35">
        <f t="shared" si="37"/>
        <v>0</v>
      </c>
      <c r="AH27" s="36">
        <f t="shared" si="38"/>
        <v>0</v>
      </c>
      <c r="AI27" s="35">
        <f t="shared" si="39"/>
        <v>0</v>
      </c>
      <c r="AJ27" s="36">
        <f t="shared" si="40"/>
        <v>0</v>
      </c>
      <c r="AK27" s="35">
        <f t="shared" si="41"/>
        <v>0</v>
      </c>
      <c r="AL27" s="36">
        <f t="shared" si="42"/>
        <v>0</v>
      </c>
      <c r="AM27" s="35">
        <f t="shared" si="43"/>
        <v>0</v>
      </c>
      <c r="AN27" s="36">
        <f t="shared" si="44"/>
        <v>0</v>
      </c>
      <c r="AO27" s="35">
        <f t="shared" si="45"/>
        <v>0</v>
      </c>
      <c r="AP27" s="36">
        <f t="shared" si="46"/>
        <v>0</v>
      </c>
      <c r="AQ27" s="35">
        <f t="shared" si="47"/>
        <v>0</v>
      </c>
      <c r="AR27" s="36">
        <f t="shared" si="48"/>
        <v>0</v>
      </c>
      <c r="AS27" s="35">
        <f t="shared" si="49"/>
        <v>0</v>
      </c>
      <c r="AT27" s="36">
        <f t="shared" si="50"/>
        <v>0</v>
      </c>
    </row>
    <row r="28" spans="1:46" x14ac:dyDescent="0.25">
      <c r="A28" s="31"/>
      <c r="B28" s="23"/>
      <c r="C28" s="24"/>
      <c r="D28" s="32">
        <f t="shared" si="30"/>
        <v>0</v>
      </c>
      <c r="E28" s="37"/>
      <c r="F28" s="34">
        <f t="shared" si="0"/>
        <v>0</v>
      </c>
      <c r="G28" s="38"/>
      <c r="H28" s="34">
        <f t="shared" si="2"/>
        <v>0</v>
      </c>
      <c r="I28" s="33"/>
      <c r="J28" s="34">
        <f t="shared" si="3"/>
        <v>0</v>
      </c>
      <c r="K28" s="33"/>
      <c r="L28" s="34">
        <f t="shared" si="4"/>
        <v>0</v>
      </c>
      <c r="M28" s="33"/>
      <c r="N28" s="34">
        <f t="shared" si="5"/>
        <v>0</v>
      </c>
      <c r="O28" s="33"/>
      <c r="P28" s="34"/>
      <c r="Q28" s="33"/>
      <c r="R28" s="34"/>
      <c r="S28" s="33"/>
      <c r="T28" s="34"/>
      <c r="U28" s="33"/>
      <c r="V28" s="34">
        <f t="shared" si="8"/>
        <v>0</v>
      </c>
      <c r="W28" s="33"/>
      <c r="X28" s="34">
        <f t="shared" si="9"/>
        <v>0</v>
      </c>
      <c r="Y28" s="28"/>
      <c r="Z28" s="28"/>
      <c r="AA28" s="35">
        <f t="shared" si="31"/>
        <v>0</v>
      </c>
      <c r="AB28" s="36">
        <f t="shared" si="32"/>
        <v>0</v>
      </c>
      <c r="AC28" s="35">
        <f t="shared" si="33"/>
        <v>0</v>
      </c>
      <c r="AD28" s="36">
        <f t="shared" si="34"/>
        <v>0</v>
      </c>
      <c r="AE28" s="35">
        <f t="shared" si="35"/>
        <v>0</v>
      </c>
      <c r="AF28" s="36">
        <f t="shared" si="36"/>
        <v>0</v>
      </c>
      <c r="AG28" s="35">
        <f t="shared" si="37"/>
        <v>0</v>
      </c>
      <c r="AH28" s="36">
        <f t="shared" si="38"/>
        <v>0</v>
      </c>
      <c r="AI28" s="35">
        <f t="shared" si="39"/>
        <v>0</v>
      </c>
      <c r="AJ28" s="36">
        <f t="shared" si="40"/>
        <v>0</v>
      </c>
      <c r="AK28" s="35">
        <f t="shared" si="41"/>
        <v>0</v>
      </c>
      <c r="AL28" s="36">
        <f t="shared" si="42"/>
        <v>0</v>
      </c>
      <c r="AM28" s="35">
        <f t="shared" si="43"/>
        <v>0</v>
      </c>
      <c r="AN28" s="36">
        <f t="shared" si="44"/>
        <v>0</v>
      </c>
      <c r="AO28" s="35">
        <f t="shared" si="45"/>
        <v>0</v>
      </c>
      <c r="AP28" s="36">
        <f t="shared" si="46"/>
        <v>0</v>
      </c>
      <c r="AQ28" s="35">
        <f t="shared" si="47"/>
        <v>0</v>
      </c>
      <c r="AR28" s="36">
        <f t="shared" si="48"/>
        <v>0</v>
      </c>
      <c r="AS28" s="35">
        <f t="shared" si="49"/>
        <v>0</v>
      </c>
      <c r="AT28" s="36">
        <f t="shared" si="50"/>
        <v>0</v>
      </c>
    </row>
    <row r="29" spans="1:46" x14ac:dyDescent="0.25">
      <c r="A29" s="31"/>
      <c r="B29" s="23"/>
      <c r="C29" s="40">
        <v>0</v>
      </c>
      <c r="D29" s="32">
        <f t="shared" si="30"/>
        <v>0</v>
      </c>
      <c r="E29" s="37"/>
      <c r="F29" s="34">
        <f t="shared" si="0"/>
        <v>0</v>
      </c>
      <c r="G29" s="38"/>
      <c r="H29" s="34">
        <f t="shared" si="2"/>
        <v>0</v>
      </c>
      <c r="I29" s="33"/>
      <c r="J29" s="34">
        <f t="shared" si="3"/>
        <v>0</v>
      </c>
      <c r="K29" s="33"/>
      <c r="L29" s="34">
        <f t="shared" si="4"/>
        <v>0</v>
      </c>
      <c r="M29" s="33"/>
      <c r="N29" s="34">
        <f t="shared" si="5"/>
        <v>0</v>
      </c>
      <c r="O29" s="33"/>
      <c r="P29" s="34">
        <f t="shared" si="6"/>
        <v>0</v>
      </c>
      <c r="Q29" s="33"/>
      <c r="R29" s="34">
        <f t="shared" ref="R29:R31" si="61">IF((P29=100),0,Q29+P29)</f>
        <v>0</v>
      </c>
      <c r="S29" s="33"/>
      <c r="T29" s="34">
        <f t="shared" ref="T29:T31" si="62">IF((R29=100),0,S29+R29)</f>
        <v>0</v>
      </c>
      <c r="U29" s="33"/>
      <c r="V29" s="34">
        <f t="shared" si="8"/>
        <v>0</v>
      </c>
      <c r="W29" s="33"/>
      <c r="X29" s="34">
        <f t="shared" si="9"/>
        <v>0</v>
      </c>
      <c r="Y29" s="28"/>
      <c r="Z29" s="28"/>
      <c r="AA29" s="35">
        <f t="shared" si="31"/>
        <v>0</v>
      </c>
      <c r="AB29" s="36">
        <f t="shared" si="32"/>
        <v>0</v>
      </c>
      <c r="AC29" s="35">
        <f t="shared" si="33"/>
        <v>0</v>
      </c>
      <c r="AD29" s="36">
        <f t="shared" si="34"/>
        <v>0</v>
      </c>
      <c r="AE29" s="35">
        <f t="shared" si="35"/>
        <v>0</v>
      </c>
      <c r="AF29" s="36">
        <f t="shared" si="36"/>
        <v>0</v>
      </c>
      <c r="AG29" s="35">
        <f t="shared" si="37"/>
        <v>0</v>
      </c>
      <c r="AH29" s="36">
        <f t="shared" si="38"/>
        <v>0</v>
      </c>
      <c r="AI29" s="35">
        <f t="shared" si="39"/>
        <v>0</v>
      </c>
      <c r="AJ29" s="36">
        <f t="shared" si="40"/>
        <v>0</v>
      </c>
      <c r="AK29" s="35">
        <f t="shared" si="41"/>
        <v>0</v>
      </c>
      <c r="AL29" s="36">
        <f t="shared" si="42"/>
        <v>0</v>
      </c>
      <c r="AM29" s="35">
        <f t="shared" si="43"/>
        <v>0</v>
      </c>
      <c r="AN29" s="36">
        <f t="shared" si="44"/>
        <v>0</v>
      </c>
      <c r="AO29" s="35">
        <f t="shared" si="45"/>
        <v>0</v>
      </c>
      <c r="AP29" s="36">
        <f t="shared" si="46"/>
        <v>0</v>
      </c>
      <c r="AQ29" s="35">
        <f t="shared" si="47"/>
        <v>0</v>
      </c>
      <c r="AR29" s="36">
        <f t="shared" si="48"/>
        <v>0</v>
      </c>
      <c r="AS29" s="35">
        <f t="shared" si="49"/>
        <v>0</v>
      </c>
      <c r="AT29" s="36">
        <f t="shared" si="50"/>
        <v>0</v>
      </c>
    </row>
    <row r="30" spans="1:46" x14ac:dyDescent="0.25">
      <c r="A30" s="41"/>
      <c r="B30" s="42"/>
      <c r="C30" s="40">
        <v>0</v>
      </c>
      <c r="D30" s="32">
        <f t="shared" si="30"/>
        <v>0</v>
      </c>
      <c r="E30" s="37"/>
      <c r="F30" s="34">
        <f t="shared" si="0"/>
        <v>0</v>
      </c>
      <c r="G30" s="38"/>
      <c r="H30" s="34">
        <f t="shared" si="2"/>
        <v>0</v>
      </c>
      <c r="I30" s="33"/>
      <c r="J30" s="34">
        <f t="shared" ref="J30:J31" si="63">IF((H30=100),0,I30+H30)</f>
        <v>0</v>
      </c>
      <c r="K30" s="33"/>
      <c r="L30" s="34">
        <f t="shared" si="4"/>
        <v>0</v>
      </c>
      <c r="M30" s="33"/>
      <c r="N30" s="34">
        <f t="shared" si="5"/>
        <v>0</v>
      </c>
      <c r="O30" s="33"/>
      <c r="P30" s="34">
        <f t="shared" si="6"/>
        <v>0</v>
      </c>
      <c r="Q30" s="33"/>
      <c r="R30" s="34">
        <f t="shared" si="61"/>
        <v>0</v>
      </c>
      <c r="S30" s="33"/>
      <c r="T30" s="34">
        <f t="shared" si="62"/>
        <v>0</v>
      </c>
      <c r="U30" s="33"/>
      <c r="V30" s="34">
        <f t="shared" si="8"/>
        <v>0</v>
      </c>
      <c r="W30" s="33"/>
      <c r="X30" s="34">
        <f t="shared" si="9"/>
        <v>0</v>
      </c>
      <c r="Y30" s="28"/>
      <c r="Z30" s="28"/>
      <c r="AA30" s="35">
        <f t="shared" si="31"/>
        <v>0</v>
      </c>
      <c r="AB30" s="36">
        <f t="shared" si="32"/>
        <v>0</v>
      </c>
      <c r="AC30" s="35">
        <f t="shared" si="33"/>
        <v>0</v>
      </c>
      <c r="AD30" s="36">
        <f t="shared" si="34"/>
        <v>0</v>
      </c>
      <c r="AE30" s="35">
        <f t="shared" si="35"/>
        <v>0</v>
      </c>
      <c r="AF30" s="36">
        <f t="shared" si="36"/>
        <v>0</v>
      </c>
      <c r="AG30" s="35">
        <f t="shared" si="37"/>
        <v>0</v>
      </c>
      <c r="AH30" s="36">
        <f t="shared" si="38"/>
        <v>0</v>
      </c>
      <c r="AI30" s="35">
        <f t="shared" si="39"/>
        <v>0</v>
      </c>
      <c r="AJ30" s="36">
        <f t="shared" si="40"/>
        <v>0</v>
      </c>
      <c r="AK30" s="35">
        <f t="shared" si="41"/>
        <v>0</v>
      </c>
      <c r="AL30" s="36">
        <f t="shared" si="42"/>
        <v>0</v>
      </c>
      <c r="AM30" s="35">
        <f t="shared" si="43"/>
        <v>0</v>
      </c>
      <c r="AN30" s="36">
        <f t="shared" si="44"/>
        <v>0</v>
      </c>
      <c r="AO30" s="35">
        <f t="shared" si="45"/>
        <v>0</v>
      </c>
      <c r="AP30" s="36">
        <f t="shared" si="46"/>
        <v>0</v>
      </c>
      <c r="AQ30" s="35">
        <f t="shared" si="47"/>
        <v>0</v>
      </c>
      <c r="AR30" s="36">
        <f t="shared" si="48"/>
        <v>0</v>
      </c>
      <c r="AS30" s="35">
        <f t="shared" si="49"/>
        <v>0</v>
      </c>
      <c r="AT30" s="36">
        <f t="shared" si="50"/>
        <v>0</v>
      </c>
    </row>
    <row r="31" spans="1:46" ht="15.75" thickBot="1" x14ac:dyDescent="0.3">
      <c r="A31" s="43"/>
      <c r="B31" s="44"/>
      <c r="C31" s="45">
        <v>0</v>
      </c>
      <c r="D31" s="46">
        <f t="shared" si="30"/>
        <v>0</v>
      </c>
      <c r="E31" s="47"/>
      <c r="F31" s="48">
        <f t="shared" si="0"/>
        <v>0</v>
      </c>
      <c r="G31" s="49"/>
      <c r="H31" s="48">
        <f t="shared" si="2"/>
        <v>0</v>
      </c>
      <c r="I31" s="50"/>
      <c r="J31" s="48">
        <f t="shared" si="63"/>
        <v>0</v>
      </c>
      <c r="K31" s="50"/>
      <c r="L31" s="48">
        <f t="shared" si="4"/>
        <v>0</v>
      </c>
      <c r="M31" s="50"/>
      <c r="N31" s="48">
        <f t="shared" si="5"/>
        <v>0</v>
      </c>
      <c r="O31" s="50"/>
      <c r="P31" s="48">
        <f t="shared" si="6"/>
        <v>0</v>
      </c>
      <c r="Q31" s="50"/>
      <c r="R31" s="48">
        <f t="shared" si="61"/>
        <v>0</v>
      </c>
      <c r="S31" s="50"/>
      <c r="T31" s="48">
        <f t="shared" si="62"/>
        <v>0</v>
      </c>
      <c r="U31" s="50"/>
      <c r="V31" s="48">
        <f t="shared" si="8"/>
        <v>0</v>
      </c>
      <c r="W31" s="50"/>
      <c r="X31" s="48">
        <f t="shared" si="9"/>
        <v>0</v>
      </c>
      <c r="Y31" s="28"/>
      <c r="Z31" s="28"/>
      <c r="AA31" s="51">
        <f t="shared" si="31"/>
        <v>0</v>
      </c>
      <c r="AB31" s="52">
        <f t="shared" si="32"/>
        <v>0</v>
      </c>
      <c r="AC31" s="51">
        <f t="shared" si="33"/>
        <v>0</v>
      </c>
      <c r="AD31" s="52">
        <f t="shared" si="34"/>
        <v>0</v>
      </c>
      <c r="AE31" s="51">
        <f t="shared" si="35"/>
        <v>0</v>
      </c>
      <c r="AF31" s="52">
        <f t="shared" si="36"/>
        <v>0</v>
      </c>
      <c r="AG31" s="51">
        <f t="shared" si="37"/>
        <v>0</v>
      </c>
      <c r="AH31" s="52">
        <f t="shared" si="38"/>
        <v>0</v>
      </c>
      <c r="AI31" s="51">
        <f t="shared" si="39"/>
        <v>0</v>
      </c>
      <c r="AJ31" s="52">
        <f t="shared" si="40"/>
        <v>0</v>
      </c>
      <c r="AK31" s="51">
        <f t="shared" si="41"/>
        <v>0</v>
      </c>
      <c r="AL31" s="52">
        <f t="shared" si="42"/>
        <v>0</v>
      </c>
      <c r="AM31" s="51">
        <f t="shared" si="43"/>
        <v>0</v>
      </c>
      <c r="AN31" s="52">
        <f t="shared" si="44"/>
        <v>0</v>
      </c>
      <c r="AO31" s="51">
        <f t="shared" si="45"/>
        <v>0</v>
      </c>
      <c r="AP31" s="52">
        <f t="shared" si="46"/>
        <v>0</v>
      </c>
      <c r="AQ31" s="51">
        <f t="shared" si="47"/>
        <v>0</v>
      </c>
      <c r="AR31" s="52">
        <f t="shared" si="48"/>
        <v>0</v>
      </c>
      <c r="AS31" s="51">
        <f t="shared" si="49"/>
        <v>0</v>
      </c>
      <c r="AT31" s="52">
        <f t="shared" si="50"/>
        <v>0</v>
      </c>
    </row>
    <row r="32" spans="1:46" ht="6.75" customHeight="1" thickBot="1" x14ac:dyDescent="0.3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AA32" s="35"/>
      <c r="AB32" s="36"/>
      <c r="AC32" s="35"/>
      <c r="AD32" s="36"/>
    </row>
    <row r="33" spans="1:46" ht="15.75" thickBot="1" x14ac:dyDescent="0.3">
      <c r="A33" s="77" t="s">
        <v>31</v>
      </c>
      <c r="B33" s="78"/>
      <c r="C33" s="54">
        <f>SUM(C13:C31)</f>
        <v>212622.11999999997</v>
      </c>
      <c r="D33" s="55">
        <f>SUM(D13:D31)</f>
        <v>1.0000000000000002</v>
      </c>
      <c r="E33" s="95">
        <f>AA34</f>
        <v>17.461641573322666</v>
      </c>
      <c r="F33" s="95"/>
      <c r="G33" s="95">
        <f t="shared" ref="G33:W33" si="64">AC34</f>
        <v>22.021129289840591</v>
      </c>
      <c r="H33" s="95"/>
      <c r="I33" s="95">
        <f t="shared" si="64"/>
        <v>30.083999230183579</v>
      </c>
      <c r="J33" s="95"/>
      <c r="K33" s="95">
        <f t="shared" si="64"/>
        <v>30.433229906653175</v>
      </c>
      <c r="L33" s="95"/>
      <c r="M33" s="95">
        <f t="shared" si="64"/>
        <v>0</v>
      </c>
      <c r="N33" s="95"/>
      <c r="O33" s="95">
        <f t="shared" si="64"/>
        <v>0</v>
      </c>
      <c r="P33" s="95"/>
      <c r="Q33" s="95">
        <f t="shared" si="64"/>
        <v>0</v>
      </c>
      <c r="R33" s="95"/>
      <c r="S33" s="95">
        <f t="shared" si="64"/>
        <v>0</v>
      </c>
      <c r="T33" s="108"/>
      <c r="U33" s="110">
        <f t="shared" si="64"/>
        <v>0</v>
      </c>
      <c r="V33" s="103"/>
      <c r="W33" s="103">
        <f t="shared" si="64"/>
        <v>0</v>
      </c>
      <c r="X33" s="103"/>
      <c r="AA33" s="34">
        <f t="shared" ref="AA33:AT33" si="65">SUM(AA13:AA31)</f>
        <v>0.17461641573322667</v>
      </c>
      <c r="AB33" s="34">
        <f t="shared" si="65"/>
        <v>0.17461641573322667</v>
      </c>
      <c r="AC33" s="34">
        <f t="shared" si="65"/>
        <v>0.22021129289840591</v>
      </c>
      <c r="AD33" s="34">
        <f t="shared" si="65"/>
        <v>0.37867369793885985</v>
      </c>
      <c r="AE33" s="34">
        <f t="shared" si="65"/>
        <v>0.30083999230183578</v>
      </c>
      <c r="AF33" s="34">
        <f t="shared" si="65"/>
        <v>0.50256742519545949</v>
      </c>
      <c r="AG33" s="34">
        <f t="shared" si="65"/>
        <v>0.30433229906653175</v>
      </c>
      <c r="AH33" s="34">
        <f t="shared" si="65"/>
        <v>0.80689972426199141</v>
      </c>
      <c r="AI33" s="34">
        <f t="shared" si="65"/>
        <v>0</v>
      </c>
      <c r="AJ33" s="34">
        <f t="shared" si="65"/>
        <v>0</v>
      </c>
      <c r="AK33" s="34">
        <f t="shared" si="65"/>
        <v>0</v>
      </c>
      <c r="AL33" s="34">
        <f t="shared" si="65"/>
        <v>0</v>
      </c>
      <c r="AM33" s="34">
        <f t="shared" si="65"/>
        <v>0</v>
      </c>
      <c r="AN33" s="34">
        <f t="shared" si="65"/>
        <v>0</v>
      </c>
      <c r="AO33" s="34">
        <f t="shared" si="65"/>
        <v>0</v>
      </c>
      <c r="AP33" s="34">
        <f t="shared" si="65"/>
        <v>0</v>
      </c>
      <c r="AQ33" s="34">
        <f t="shared" si="65"/>
        <v>0</v>
      </c>
      <c r="AR33" s="34">
        <f t="shared" si="65"/>
        <v>0</v>
      </c>
      <c r="AS33" s="34">
        <f t="shared" si="65"/>
        <v>0</v>
      </c>
      <c r="AT33" s="34">
        <f t="shared" si="65"/>
        <v>0</v>
      </c>
    </row>
    <row r="34" spans="1:46" ht="15.75" thickBot="1" x14ac:dyDescent="0.3">
      <c r="A34" s="111" t="s">
        <v>30</v>
      </c>
      <c r="B34" s="112"/>
      <c r="C34" s="118"/>
      <c r="D34" s="119"/>
      <c r="E34" s="104">
        <f>(E33/100)*$C$33</f>
        <v>37127.3125</v>
      </c>
      <c r="F34" s="104"/>
      <c r="G34" s="104">
        <f>(G33/100)*$C$33</f>
        <v>46821.791944000004</v>
      </c>
      <c r="H34" s="104"/>
      <c r="I34" s="104">
        <f t="shared" ref="I34" si="66">(I33/100)*$C$33</f>
        <v>63965.236943999997</v>
      </c>
      <c r="J34" s="104"/>
      <c r="K34" s="104">
        <f t="shared" ref="K34" si="67">(K33/100)*$C$33</f>
        <v>64707.778611999995</v>
      </c>
      <c r="L34" s="104"/>
      <c r="M34" s="104">
        <f t="shared" ref="M34" si="68">(M33/100)*$C$33</f>
        <v>0</v>
      </c>
      <c r="N34" s="104"/>
      <c r="O34" s="104">
        <f t="shared" ref="O34" si="69">(O33/100)*$C$33</f>
        <v>0</v>
      </c>
      <c r="P34" s="104"/>
      <c r="Q34" s="104">
        <f t="shared" ref="Q34" si="70">(Q33/100)*$C$33</f>
        <v>0</v>
      </c>
      <c r="R34" s="104"/>
      <c r="S34" s="104">
        <f t="shared" ref="S34" si="71">(S33/100)*$C$33</f>
        <v>0</v>
      </c>
      <c r="T34" s="105"/>
      <c r="U34" s="106">
        <f t="shared" ref="U34" si="72">(U33/100)*$C$33</f>
        <v>0</v>
      </c>
      <c r="V34" s="107"/>
      <c r="W34" s="107">
        <f t="shared" ref="W34" si="73">(W33/100)*$C$33</f>
        <v>0</v>
      </c>
      <c r="X34" s="107"/>
      <c r="AA34" s="34">
        <f>AA33*100</f>
        <v>17.461641573322666</v>
      </c>
      <c r="AB34" s="34">
        <f t="shared" ref="AB34:AT34" si="74">AB33*100</f>
        <v>17.461641573322666</v>
      </c>
      <c r="AC34" s="34">
        <f t="shared" si="74"/>
        <v>22.021129289840591</v>
      </c>
      <c r="AD34" s="34">
        <f t="shared" si="74"/>
        <v>37.867369793885985</v>
      </c>
      <c r="AE34" s="34">
        <f t="shared" si="74"/>
        <v>30.083999230183579</v>
      </c>
      <c r="AF34" s="34">
        <f t="shared" si="74"/>
        <v>50.256742519545952</v>
      </c>
      <c r="AG34" s="34">
        <f t="shared" si="74"/>
        <v>30.433229906653175</v>
      </c>
      <c r="AH34" s="34">
        <f t="shared" si="74"/>
        <v>80.689972426199148</v>
      </c>
      <c r="AI34" s="34">
        <f t="shared" si="74"/>
        <v>0</v>
      </c>
      <c r="AJ34" s="34">
        <f t="shared" si="74"/>
        <v>0</v>
      </c>
      <c r="AK34" s="34">
        <f t="shared" si="74"/>
        <v>0</v>
      </c>
      <c r="AL34" s="34">
        <f t="shared" si="74"/>
        <v>0</v>
      </c>
      <c r="AM34" s="34">
        <f t="shared" si="74"/>
        <v>0</v>
      </c>
      <c r="AN34" s="34">
        <f t="shared" si="74"/>
        <v>0</v>
      </c>
      <c r="AO34" s="34">
        <f t="shared" si="74"/>
        <v>0</v>
      </c>
      <c r="AP34" s="34">
        <f t="shared" si="74"/>
        <v>0</v>
      </c>
      <c r="AQ34" s="34">
        <f t="shared" si="74"/>
        <v>0</v>
      </c>
      <c r="AR34" s="34">
        <f t="shared" si="74"/>
        <v>0</v>
      </c>
      <c r="AS34" s="34">
        <f t="shared" si="74"/>
        <v>0</v>
      </c>
      <c r="AT34" s="34">
        <f t="shared" si="74"/>
        <v>0</v>
      </c>
    </row>
    <row r="35" spans="1:46" ht="15.75" thickBot="1" x14ac:dyDescent="0.3">
      <c r="A35" s="111" t="s">
        <v>32</v>
      </c>
      <c r="B35" s="112"/>
      <c r="C35" s="118"/>
      <c r="D35" s="119"/>
      <c r="E35" s="102">
        <f>AB34</f>
        <v>17.461641573322666</v>
      </c>
      <c r="F35" s="102"/>
      <c r="G35" s="102">
        <f>E35+G33</f>
        <v>39.482770863163253</v>
      </c>
      <c r="H35" s="102"/>
      <c r="I35" s="100">
        <f>IF((G35=100),0,G35+I33)</f>
        <v>69.566770093346832</v>
      </c>
      <c r="J35" s="101"/>
      <c r="K35" s="100">
        <f>IF((I35=100),0,I35+K33)</f>
        <v>100</v>
      </c>
      <c r="L35" s="101"/>
      <c r="M35" s="100">
        <f>IF((K35=100),0,K35+M33)</f>
        <v>0</v>
      </c>
      <c r="N35" s="101"/>
      <c r="O35" s="100">
        <f>IF((M35=100),0,M35+O33)</f>
        <v>0</v>
      </c>
      <c r="P35" s="101"/>
      <c r="Q35" s="100">
        <f>IF((O35=100),0,O35+Q33)</f>
        <v>0</v>
      </c>
      <c r="R35" s="101"/>
      <c r="S35" s="100">
        <f>IF((Q35=100),0,Q35+S33)</f>
        <v>0</v>
      </c>
      <c r="T35" s="109"/>
      <c r="U35" s="120">
        <f>IF((S35=100),0,S35+U33)</f>
        <v>0</v>
      </c>
      <c r="V35" s="101"/>
      <c r="W35" s="100">
        <f>IF((U35=100),0,U35+W33)</f>
        <v>0</v>
      </c>
      <c r="X35" s="101"/>
    </row>
    <row r="36" spans="1:46" ht="15.75" thickBot="1" x14ac:dyDescent="0.3">
      <c r="A36" s="113" t="s">
        <v>33</v>
      </c>
      <c r="B36" s="114"/>
      <c r="C36" s="118"/>
      <c r="D36" s="119"/>
      <c r="E36" s="115">
        <f>(E35/100)*$C$33</f>
        <v>37127.3125</v>
      </c>
      <c r="F36" s="115"/>
      <c r="G36" s="115">
        <f t="shared" ref="G36" si="75">(G35/100)*$C$33</f>
        <v>83949.104443999997</v>
      </c>
      <c r="H36" s="115"/>
      <c r="I36" s="115">
        <f t="shared" ref="I36" si="76">(I35/100)*$C$33</f>
        <v>147914.34138799997</v>
      </c>
      <c r="J36" s="115"/>
      <c r="K36" s="115">
        <f t="shared" ref="K36" si="77">(K35/100)*$C$33</f>
        <v>212622.11999999997</v>
      </c>
      <c r="L36" s="115"/>
      <c r="M36" s="115">
        <f t="shared" ref="M36" si="78">(M35/100)*$C$33</f>
        <v>0</v>
      </c>
      <c r="N36" s="115"/>
      <c r="O36" s="115">
        <f t="shared" ref="O36" si="79">(O35/100)*$C$33</f>
        <v>0</v>
      </c>
      <c r="P36" s="115"/>
      <c r="Q36" s="115">
        <f t="shared" ref="Q36" si="80">(Q35/100)*$C$33</f>
        <v>0</v>
      </c>
      <c r="R36" s="115"/>
      <c r="S36" s="115">
        <f t="shared" ref="S36" si="81">(S35/100)*$C$33</f>
        <v>0</v>
      </c>
      <c r="T36" s="121"/>
      <c r="U36" s="116">
        <f t="shared" ref="U36" si="82">(U35/100)*$C$33</f>
        <v>0</v>
      </c>
      <c r="V36" s="117"/>
      <c r="W36" s="117">
        <f t="shared" ref="W36" si="83">(W35/100)*$C$33</f>
        <v>0</v>
      </c>
      <c r="X36" s="117"/>
    </row>
    <row r="37" spans="1:46" x14ac:dyDescent="0.25">
      <c r="A37" s="56"/>
      <c r="B37" s="56"/>
      <c r="C37" s="57"/>
      <c r="D37" s="57"/>
      <c r="E37" s="57"/>
      <c r="F37" s="57"/>
      <c r="G37" s="58"/>
      <c r="H37" s="58"/>
      <c r="I37" s="59"/>
    </row>
    <row r="38" spans="1:46" ht="15.75" x14ac:dyDescent="0.25">
      <c r="A38" s="60" t="s">
        <v>54</v>
      </c>
      <c r="B38" s="61"/>
      <c r="C38" s="57"/>
      <c r="D38" s="57"/>
      <c r="E38" s="57"/>
      <c r="F38" s="53"/>
    </row>
    <row r="39" spans="1:46" ht="15.75" x14ac:dyDescent="0.25">
      <c r="A39" s="60"/>
      <c r="B39" s="60"/>
      <c r="C39" s="59"/>
      <c r="D39" s="59"/>
      <c r="E39" s="59"/>
      <c r="H39" s="62"/>
      <c r="I39" s="62"/>
      <c r="J39" s="62"/>
      <c r="K39" s="62"/>
      <c r="L39" s="62"/>
      <c r="M39" s="62"/>
      <c r="N39" s="62"/>
    </row>
    <row r="40" spans="1:46" ht="15.75" x14ac:dyDescent="0.25">
      <c r="A40" s="60"/>
      <c r="B40" s="60"/>
      <c r="C40" s="59"/>
      <c r="D40" s="59"/>
      <c r="E40" s="63"/>
      <c r="F40" s="63"/>
      <c r="H40" s="64"/>
      <c r="I40" s="64"/>
      <c r="J40" s="64"/>
      <c r="K40" s="64"/>
      <c r="L40" s="64"/>
      <c r="M40" s="64"/>
      <c r="N40" s="64"/>
    </row>
    <row r="41" spans="1:46" ht="15.75" x14ac:dyDescent="0.25">
      <c r="A41" s="65" t="s">
        <v>43</v>
      </c>
      <c r="B41" s="66"/>
      <c r="C41" s="67"/>
      <c r="D41" s="68"/>
      <c r="E41" s="59"/>
      <c r="H41" s="69"/>
      <c r="I41" s="69"/>
      <c r="J41" s="69"/>
      <c r="K41" s="69"/>
      <c r="L41" s="69"/>
      <c r="M41" s="69"/>
      <c r="N41" s="69"/>
    </row>
    <row r="42" spans="1:46" ht="15.75" x14ac:dyDescent="0.25">
      <c r="A42" s="70" t="s">
        <v>44</v>
      </c>
      <c r="B42" s="66"/>
      <c r="C42" s="67"/>
      <c r="D42" s="68"/>
      <c r="E42" s="59"/>
      <c r="H42" s="69"/>
      <c r="I42" s="69"/>
      <c r="J42" s="69"/>
      <c r="K42" s="69"/>
      <c r="L42" s="69"/>
      <c r="M42" s="69"/>
      <c r="N42" s="69"/>
    </row>
    <row r="43" spans="1:46" ht="15.75" x14ac:dyDescent="0.25">
      <c r="A43" s="65" t="s">
        <v>46</v>
      </c>
      <c r="B43" s="66"/>
      <c r="C43" s="67"/>
      <c r="D43" s="68"/>
      <c r="K43" s="69"/>
      <c r="L43" s="69"/>
      <c r="M43" s="69"/>
    </row>
    <row r="44" spans="1:46" ht="15.75" x14ac:dyDescent="0.25">
      <c r="A44" s="65" t="s">
        <v>45</v>
      </c>
      <c r="B44" s="66"/>
      <c r="C44" s="67"/>
      <c r="D44" s="68"/>
    </row>
    <row r="45" spans="1:46" ht="15.75" x14ac:dyDescent="0.25">
      <c r="A45" s="71"/>
      <c r="B45" s="71"/>
    </row>
    <row r="46" spans="1:46" ht="15.75" x14ac:dyDescent="0.25">
      <c r="A46" s="71"/>
      <c r="B46" s="71"/>
    </row>
  </sheetData>
  <mergeCells count="73">
    <mergeCell ref="U36:V36"/>
    <mergeCell ref="W36:X36"/>
    <mergeCell ref="C34:D34"/>
    <mergeCell ref="C35:D35"/>
    <mergeCell ref="C36:D36"/>
    <mergeCell ref="I36:J36"/>
    <mergeCell ref="K36:L36"/>
    <mergeCell ref="M36:N36"/>
    <mergeCell ref="O36:P36"/>
    <mergeCell ref="Q36:R36"/>
    <mergeCell ref="U35:V35"/>
    <mergeCell ref="K35:L35"/>
    <mergeCell ref="S36:T36"/>
    <mergeCell ref="A34:B34"/>
    <mergeCell ref="A35:B35"/>
    <mergeCell ref="A36:B36"/>
    <mergeCell ref="E36:F36"/>
    <mergeCell ref="G36:H36"/>
    <mergeCell ref="W33:X33"/>
    <mergeCell ref="W35:X35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Q35:R35"/>
    <mergeCell ref="S33:T33"/>
    <mergeCell ref="S35:T35"/>
    <mergeCell ref="U33:V33"/>
    <mergeCell ref="M33:N33"/>
    <mergeCell ref="M35:N35"/>
    <mergeCell ref="O33:P33"/>
    <mergeCell ref="O35:P35"/>
    <mergeCell ref="E35:F35"/>
    <mergeCell ref="G33:H33"/>
    <mergeCell ref="G35:H35"/>
    <mergeCell ref="I33:J33"/>
    <mergeCell ref="I35:J35"/>
    <mergeCell ref="AO11:AP11"/>
    <mergeCell ref="AQ11:AR11"/>
    <mergeCell ref="AS11:AT11"/>
    <mergeCell ref="AC11:AD11"/>
    <mergeCell ref="AE11:AF11"/>
    <mergeCell ref="AG11:AH11"/>
    <mergeCell ref="AI11:AJ11"/>
    <mergeCell ref="AK11:AL11"/>
    <mergeCell ref="AM11:AN11"/>
    <mergeCell ref="S11:T11"/>
    <mergeCell ref="U11:V11"/>
    <mergeCell ref="W11:X11"/>
    <mergeCell ref="A1:B1"/>
    <mergeCell ref="E10:L10"/>
    <mergeCell ref="AA11:AB11"/>
    <mergeCell ref="A33:B33"/>
    <mergeCell ref="M11:N11"/>
    <mergeCell ref="O11:P11"/>
    <mergeCell ref="Q11:R11"/>
    <mergeCell ref="K11:L11"/>
    <mergeCell ref="A10:A12"/>
    <mergeCell ref="B10:B12"/>
    <mergeCell ref="C10:C12"/>
    <mergeCell ref="D10:D12"/>
    <mergeCell ref="E11:F11"/>
    <mergeCell ref="G11:H11"/>
    <mergeCell ref="I11:J11"/>
    <mergeCell ref="E33:F33"/>
    <mergeCell ref="K33:L33"/>
    <mergeCell ref="Q33:R33"/>
  </mergeCells>
  <conditionalFormatting sqref="AA33:AT34 E33:E36 U33:U36 W33:W36 G33:G36 I33:I36 K33:K36 M33:M36 O33:O36 Q33:Q36 S33:S36 F18:F25 P18:P21 N18:N21 L18:L21 J18:J21 H18:H25 J23:J25 L23:L25 P23:P25 N23:N25 F27:F31 P27:P31 N27:N31 L27:L31 J27:J31 H27:H31 T29:T31 R29:R31 H13:H16 J13:J16 L13:L16 N13:N16 P13:P16 F13:F16 D13:D31 V13:V31 X13:X31 T13:T16 R13:R16">
    <cfRule type="cellIs" dxfId="12" priority="52" operator="greaterThan">
      <formula>0</formula>
    </cfRule>
  </conditionalFormatting>
  <conditionalFormatting sqref="H26 F26">
    <cfRule type="cellIs" dxfId="11" priority="18" operator="greaterThan">
      <formula>0</formula>
    </cfRule>
  </conditionalFormatting>
  <conditionalFormatting sqref="F17 P17 N17 L17 J17 H17">
    <cfRule type="cellIs" dxfId="10" priority="17" operator="greaterThan">
      <formula>0</formula>
    </cfRule>
  </conditionalFormatting>
  <conditionalFormatting sqref="T27:T28 T18:T21 T23:T25">
    <cfRule type="cellIs" dxfId="9" priority="12" operator="greaterThan">
      <formula>0</formula>
    </cfRule>
  </conditionalFormatting>
  <conditionalFormatting sqref="T17">
    <cfRule type="cellIs" dxfId="8" priority="10" operator="greaterThan">
      <formula>0</formula>
    </cfRule>
  </conditionalFormatting>
  <conditionalFormatting sqref="R27:R28 R18:R21 R23:R25">
    <cfRule type="cellIs" dxfId="7" priority="9" operator="greaterThan">
      <formula>0</formula>
    </cfRule>
  </conditionalFormatting>
  <conditionalFormatting sqref="R17">
    <cfRule type="cellIs" dxfId="6" priority="7" operator="greaterThan">
      <formula>0</formula>
    </cfRule>
  </conditionalFormatting>
  <conditionalFormatting sqref="P22 N22 L22 J22">
    <cfRule type="cellIs" dxfId="5" priority="6" operator="greaterThan">
      <formula>0</formula>
    </cfRule>
  </conditionalFormatting>
  <conditionalFormatting sqref="T22">
    <cfRule type="cellIs" dxfId="4" priority="5" operator="greaterThan">
      <formula>0</formula>
    </cfRule>
  </conditionalFormatting>
  <conditionalFormatting sqref="R22">
    <cfRule type="cellIs" dxfId="3" priority="4" operator="greaterThan">
      <formula>0</formula>
    </cfRule>
  </conditionalFormatting>
  <conditionalFormatting sqref="J26 L26 P26 N26">
    <cfRule type="cellIs" dxfId="2" priority="3" operator="greaterThan">
      <formula>0</formula>
    </cfRule>
  </conditionalFormatting>
  <conditionalFormatting sqref="T26">
    <cfRule type="cellIs" dxfId="1" priority="2" operator="greaterThan">
      <formula>0</formula>
    </cfRule>
  </conditionalFormatting>
  <conditionalFormatting sqref="R26">
    <cfRule type="cellIs" dxfId="0" priority="1" operator="greaterThan">
      <formula>0</formula>
    </cfRule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0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2020-05-05T18:14:29Z</cp:lastPrinted>
  <dcterms:created xsi:type="dcterms:W3CDTF">2013-09-01T20:19:58Z</dcterms:created>
  <dcterms:modified xsi:type="dcterms:W3CDTF">2020-07-01T17:37:54Z</dcterms:modified>
</cp:coreProperties>
</file>