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/>
  <bookViews>
    <workbookView xWindow="120" yWindow="120" windowWidth="9420" windowHeight="4185" tabRatio="599" firstSheet="1" activeTab="1"/>
  </bookViews>
  <sheets>
    <sheet name="Plan1" sheetId="12" state="hidden" r:id="rId1"/>
    <sheet name="Balancete " sheetId="6" r:id="rId2"/>
  </sheets>
  <calcPr calcId="145621"/>
</workbook>
</file>

<file path=xl/calcChain.xml><?xml version="1.0" encoding="utf-8"?>
<calcChain xmlns="http://schemas.openxmlformats.org/spreadsheetml/2006/main">
  <c r="N84" i="6" l="1"/>
  <c r="N83" i="6" l="1"/>
  <c r="N82" i="6" l="1"/>
  <c r="N81" i="6" l="1"/>
  <c r="N80" i="6"/>
  <c r="N24" i="6" l="1"/>
  <c r="N79" i="6"/>
  <c r="N69" i="6" l="1"/>
  <c r="E109" i="6" l="1"/>
  <c r="N78" i="6" l="1"/>
  <c r="N53" i="6" l="1"/>
  <c r="N77" i="6" l="1"/>
  <c r="N76" i="6"/>
  <c r="N43" i="6"/>
  <c r="N85" i="6" l="1"/>
  <c r="N74" i="6" l="1"/>
  <c r="N59" i="6" l="1"/>
  <c r="M41" i="6" l="1"/>
  <c r="L41" i="6"/>
  <c r="K41" i="6"/>
  <c r="B41" i="6"/>
  <c r="C41" i="6"/>
  <c r="D41" i="6"/>
  <c r="E41" i="6"/>
  <c r="F41" i="6"/>
  <c r="G41" i="6"/>
  <c r="H41" i="6"/>
  <c r="I41" i="6"/>
  <c r="J41" i="6"/>
  <c r="N54" i="6"/>
  <c r="N52" i="6"/>
  <c r="N35" i="6"/>
  <c r="N36" i="6"/>
  <c r="N75" i="6" l="1"/>
  <c r="N73" i="6"/>
  <c r="N21" i="6" l="1"/>
  <c r="N67" i="6" l="1"/>
  <c r="N30" i="6" l="1"/>
  <c r="N49" i="6" l="1"/>
  <c r="N50" i="6" l="1"/>
  <c r="N48" i="6"/>
  <c r="N51" i="6"/>
  <c r="N22" i="6"/>
  <c r="N34" i="6"/>
  <c r="N15" i="6"/>
  <c r="M130" i="6"/>
  <c r="M109" i="6"/>
  <c r="L130" i="6"/>
  <c r="L109" i="6"/>
  <c r="K130" i="6"/>
  <c r="K109" i="6"/>
  <c r="J130" i="6"/>
  <c r="J109" i="6"/>
  <c r="N68" i="6"/>
  <c r="I130" i="6"/>
  <c r="I109" i="6"/>
  <c r="H130" i="6"/>
  <c r="H109" i="6"/>
  <c r="G130" i="6"/>
  <c r="G109" i="6"/>
  <c r="N38" i="6"/>
  <c r="N13" i="6"/>
  <c r="N31" i="6"/>
  <c r="F130" i="6"/>
  <c r="F109" i="6"/>
  <c r="E130" i="6"/>
  <c r="N28" i="6"/>
  <c r="N4" i="6"/>
  <c r="N5" i="6"/>
  <c r="N6" i="6"/>
  <c r="N7" i="6"/>
  <c r="N8" i="6"/>
  <c r="N9" i="6"/>
  <c r="N10" i="6"/>
  <c r="N11" i="6"/>
  <c r="N12" i="6"/>
  <c r="N14" i="6"/>
  <c r="N16" i="6"/>
  <c r="N17" i="6"/>
  <c r="N18" i="6"/>
  <c r="N20" i="6"/>
  <c r="N19" i="6"/>
  <c r="N23" i="6"/>
  <c r="N25" i="6"/>
  <c r="N26" i="6"/>
  <c r="N27" i="6"/>
  <c r="N29" i="6"/>
  <c r="N32" i="6"/>
  <c r="N33" i="6"/>
  <c r="N37" i="6"/>
  <c r="E71" i="6"/>
  <c r="E55" i="6"/>
  <c r="E63" i="6"/>
  <c r="F63" i="6"/>
  <c r="F55" i="6"/>
  <c r="F71" i="6"/>
  <c r="B55" i="6"/>
  <c r="B63" i="6"/>
  <c r="B71" i="6"/>
  <c r="C55" i="6"/>
  <c r="C63" i="6"/>
  <c r="C71" i="6"/>
  <c r="D55" i="6"/>
  <c r="D63" i="6"/>
  <c r="D71" i="6"/>
  <c r="G55" i="6"/>
  <c r="G63" i="6"/>
  <c r="G71" i="6"/>
  <c r="H55" i="6"/>
  <c r="H63" i="6"/>
  <c r="H71" i="6"/>
  <c r="I55" i="6"/>
  <c r="I63" i="6"/>
  <c r="I71" i="6"/>
  <c r="J55" i="6"/>
  <c r="J63" i="6"/>
  <c r="J71" i="6"/>
  <c r="K55" i="6"/>
  <c r="K63" i="6"/>
  <c r="K71" i="6"/>
  <c r="L55" i="6"/>
  <c r="L63" i="6"/>
  <c r="L71" i="6"/>
  <c r="M55" i="6"/>
  <c r="M63" i="6"/>
  <c r="M71" i="6"/>
  <c r="N113" i="6"/>
  <c r="N114" i="6"/>
  <c r="N115" i="6"/>
  <c r="N116" i="6"/>
  <c r="N117" i="6"/>
  <c r="N118" i="6"/>
  <c r="N119" i="6"/>
  <c r="N120" i="6"/>
  <c r="N121" i="6"/>
  <c r="N122" i="6"/>
  <c r="N123" i="6"/>
  <c r="N124" i="6"/>
  <c r="N125" i="6"/>
  <c r="N126" i="6"/>
  <c r="N127" i="6"/>
  <c r="N128" i="6"/>
  <c r="N129" i="6"/>
  <c r="N92" i="6"/>
  <c r="N93" i="6"/>
  <c r="N94" i="6"/>
  <c r="N95" i="6"/>
  <c r="N96" i="6"/>
  <c r="N97" i="6"/>
  <c r="N98" i="6"/>
  <c r="N99" i="6"/>
  <c r="N100" i="6"/>
  <c r="N101" i="6"/>
  <c r="N102" i="6"/>
  <c r="N103" i="6"/>
  <c r="N104" i="6"/>
  <c r="N105" i="6"/>
  <c r="N106" i="6"/>
  <c r="N107" i="6"/>
  <c r="N108" i="6"/>
  <c r="C130" i="6"/>
  <c r="C109" i="6"/>
  <c r="B130" i="6"/>
  <c r="B109" i="6"/>
  <c r="D130" i="6"/>
  <c r="D109" i="6"/>
  <c r="N58" i="6"/>
  <c r="N62" i="6"/>
  <c r="N72" i="6"/>
  <c r="N65" i="6"/>
  <c r="N64" i="6"/>
  <c r="B39" i="6"/>
  <c r="C39" i="6"/>
  <c r="D39" i="6"/>
  <c r="E39" i="6"/>
  <c r="F39" i="6"/>
  <c r="G39" i="6"/>
  <c r="H39" i="6"/>
  <c r="I39" i="6"/>
  <c r="J39" i="6"/>
  <c r="K39" i="6"/>
  <c r="L39" i="6"/>
  <c r="M39" i="6"/>
  <c r="N42" i="6"/>
  <c r="N44" i="6"/>
  <c r="N45" i="6"/>
  <c r="N46" i="6"/>
  <c r="N47" i="6"/>
  <c r="N56" i="6"/>
  <c r="N57" i="6"/>
  <c r="N60" i="6"/>
  <c r="N61" i="6"/>
  <c r="N66" i="6"/>
  <c r="N70" i="6"/>
  <c r="N41" i="6" l="1"/>
  <c r="M40" i="6"/>
  <c r="M86" i="6" s="1"/>
  <c r="C40" i="6"/>
  <c r="E40" i="6"/>
  <c r="E86" i="6" s="1"/>
  <c r="E133" i="6" s="1"/>
  <c r="L40" i="6"/>
  <c r="L86" i="6" s="1"/>
  <c r="L133" i="6" s="1"/>
  <c r="D40" i="6"/>
  <c r="D86" i="6" s="1"/>
  <c r="D132" i="6" s="1"/>
  <c r="K40" i="6"/>
  <c r="K86" i="6" s="1"/>
  <c r="K132" i="6" s="1"/>
  <c r="J40" i="6"/>
  <c r="J86" i="6" s="1"/>
  <c r="J133" i="6" s="1"/>
  <c r="B40" i="6"/>
  <c r="B86" i="6" s="1"/>
  <c r="B132" i="6" s="1"/>
  <c r="I40" i="6"/>
  <c r="I86" i="6" s="1"/>
  <c r="I132" i="6" s="1"/>
  <c r="H40" i="6"/>
  <c r="H86" i="6" s="1"/>
  <c r="H133" i="6" s="1"/>
  <c r="G40" i="6"/>
  <c r="G86" i="6" s="1"/>
  <c r="G132" i="6" s="1"/>
  <c r="N55" i="6"/>
  <c r="N63" i="6"/>
  <c r="N109" i="6"/>
  <c r="N130" i="6"/>
  <c r="O120" i="6" s="1"/>
  <c r="N71" i="6"/>
  <c r="F40" i="6"/>
  <c r="N39" i="6"/>
  <c r="C86" i="6" l="1"/>
  <c r="C133" i="6" s="1"/>
  <c r="O97" i="6"/>
  <c r="E132" i="6"/>
  <c r="M132" i="6"/>
  <c r="M133" i="6"/>
  <c r="L132" i="6"/>
  <c r="D133" i="6"/>
  <c r="K133" i="6"/>
  <c r="J132" i="6"/>
  <c r="B133" i="6"/>
  <c r="I133" i="6"/>
  <c r="H132" i="6"/>
  <c r="O106" i="6"/>
  <c r="O96" i="6"/>
  <c r="N40" i="6"/>
  <c r="N86" i="6" s="1"/>
  <c r="O84" i="6" s="1"/>
  <c r="G133" i="6"/>
  <c r="O101" i="6"/>
  <c r="O107" i="6"/>
  <c r="O102" i="6"/>
  <c r="O94" i="6"/>
  <c r="O128" i="6"/>
  <c r="O108" i="6"/>
  <c r="O103" i="6"/>
  <c r="O92" i="6"/>
  <c r="O100" i="6"/>
  <c r="O99" i="6"/>
  <c r="O93" i="6"/>
  <c r="O104" i="6"/>
  <c r="O98" i="6"/>
  <c r="O105" i="6"/>
  <c r="O95" i="6"/>
  <c r="O123" i="6"/>
  <c r="O119" i="6"/>
  <c r="O126" i="6"/>
  <c r="O118" i="6"/>
  <c r="O121" i="6"/>
  <c r="O117" i="6"/>
  <c r="O116" i="6"/>
  <c r="O115" i="6"/>
  <c r="O125" i="6"/>
  <c r="O127" i="6"/>
  <c r="O124" i="6"/>
  <c r="O113" i="6"/>
  <c r="O114" i="6"/>
  <c r="O122" i="6"/>
  <c r="O129" i="6"/>
  <c r="F86" i="6"/>
  <c r="F133" i="6" s="1"/>
  <c r="O82" i="6" l="1"/>
  <c r="O83" i="6"/>
  <c r="O81" i="6"/>
  <c r="O80" i="6"/>
  <c r="O79" i="6"/>
  <c r="O24" i="6"/>
  <c r="O70" i="6"/>
  <c r="O69" i="6"/>
  <c r="C132" i="6"/>
  <c r="O53" i="6"/>
  <c r="O78" i="6"/>
  <c r="O77" i="6"/>
  <c r="O76" i="6"/>
  <c r="O43" i="6"/>
  <c r="O44" i="6"/>
  <c r="O85" i="6"/>
  <c r="O74" i="6"/>
  <c r="O41" i="6"/>
  <c r="O59" i="6"/>
  <c r="O54" i="6"/>
  <c r="O52" i="6"/>
  <c r="O36" i="6"/>
  <c r="O21" i="6"/>
  <c r="O73" i="6"/>
  <c r="O75" i="6"/>
  <c r="O67" i="6"/>
  <c r="O66" i="6"/>
  <c r="O30" i="6"/>
  <c r="O13" i="6"/>
  <c r="O49" i="6"/>
  <c r="F132" i="6"/>
  <c r="N133" i="6"/>
  <c r="O109" i="6"/>
  <c r="O130" i="6"/>
  <c r="O17" i="6"/>
  <c r="O25" i="6"/>
  <c r="O10" i="6"/>
  <c r="O37" i="6"/>
  <c r="O48" i="6"/>
  <c r="O31" i="6"/>
  <c r="O20" i="6"/>
  <c r="O55" i="6"/>
  <c r="O19" i="6"/>
  <c r="O26" i="6"/>
  <c r="O60" i="6"/>
  <c r="O68" i="6"/>
  <c r="O22" i="6"/>
  <c r="O63" i="6"/>
  <c r="O33" i="6"/>
  <c r="O72" i="6"/>
  <c r="O51" i="6"/>
  <c r="O57" i="6"/>
  <c r="O28" i="6"/>
  <c r="O38" i="6"/>
  <c r="O47" i="6"/>
  <c r="O14" i="6"/>
  <c r="O27" i="6"/>
  <c r="O23" i="6"/>
  <c r="O35" i="6"/>
  <c r="O18" i="6"/>
  <c r="O45" i="6"/>
  <c r="O32" i="6"/>
  <c r="O5" i="6"/>
  <c r="O65" i="6"/>
  <c r="O8" i="6"/>
  <c r="O50" i="6"/>
  <c r="O42" i="6"/>
  <c r="O34" i="6"/>
  <c r="O56" i="6"/>
  <c r="O11" i="6"/>
  <c r="O46" i="6"/>
  <c r="O16" i="6"/>
  <c r="O9" i="6"/>
  <c r="O6" i="6"/>
  <c r="O61" i="6"/>
  <c r="O4" i="6"/>
  <c r="O58" i="6"/>
  <c r="O40" i="6"/>
  <c r="O12" i="6"/>
  <c r="O7" i="6"/>
  <c r="O62" i="6"/>
  <c r="O71" i="6"/>
  <c r="O64" i="6"/>
  <c r="O29" i="6"/>
  <c r="O15" i="6"/>
  <c r="N132" i="6" l="1"/>
  <c r="O39" i="6"/>
  <c r="O86" i="6" s="1"/>
</calcChain>
</file>

<file path=xl/comments1.xml><?xml version="1.0" encoding="utf-8"?>
<comments xmlns="http://schemas.openxmlformats.org/spreadsheetml/2006/main">
  <authors>
    <author>.</author>
  </authors>
  <commentList>
    <comment ref="A40" authorId="0">
      <text>
        <r>
          <rPr>
            <b/>
            <sz val="8"/>
            <color indexed="81"/>
            <rFont val="Tahoma"/>
            <family val="2"/>
          </rPr>
          <t>.: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<sst xmlns="http://schemas.openxmlformats.org/spreadsheetml/2006/main" count="161" uniqueCount="112">
  <si>
    <t>ITEM</t>
  </si>
  <si>
    <t>Janeiro</t>
  </si>
  <si>
    <t>Fevereiro</t>
  </si>
  <si>
    <t>Março</t>
  </si>
  <si>
    <t>Abril</t>
  </si>
  <si>
    <t>% Ano</t>
  </si>
  <si>
    <t>I.P.T.U</t>
  </si>
  <si>
    <t>I.T.B.I</t>
  </si>
  <si>
    <t>I.S.S.Q.N</t>
  </si>
  <si>
    <t>Receita de Serviços</t>
  </si>
  <si>
    <t>I.T.R.</t>
  </si>
  <si>
    <t>I.P.I.</t>
  </si>
  <si>
    <t>SUB TOTAL</t>
  </si>
  <si>
    <t>I.C.M.S.</t>
  </si>
  <si>
    <t>TOTAL GERAL</t>
  </si>
  <si>
    <t>Total Ano</t>
  </si>
  <si>
    <t>Câmara de Vereadores</t>
  </si>
  <si>
    <t>Gabinete Prefeito</t>
  </si>
  <si>
    <t xml:space="preserve">F.P.M. </t>
  </si>
  <si>
    <t>Maio</t>
  </si>
  <si>
    <t>I.P.V. A</t>
  </si>
  <si>
    <t>Junho</t>
  </si>
  <si>
    <t>Julho</t>
  </si>
  <si>
    <t>Agosto</t>
  </si>
  <si>
    <t>Setembro</t>
  </si>
  <si>
    <t>Outubro</t>
  </si>
  <si>
    <t>Novembro</t>
  </si>
  <si>
    <t>Dezembro</t>
  </si>
  <si>
    <t>Imposto de Renda Ret. Fonte</t>
  </si>
  <si>
    <t>Contribuição de Melhoria</t>
  </si>
  <si>
    <t>Receitas Patrimoniais</t>
  </si>
  <si>
    <t>Multas e Juros de Mora</t>
  </si>
  <si>
    <t>Receita da Divida Ativa Tributaria</t>
  </si>
  <si>
    <t>Amortizações de Empréstimos</t>
  </si>
  <si>
    <t xml:space="preserve">     - Piso de Atenção Basica - PAB</t>
  </si>
  <si>
    <t xml:space="preserve">     - Incent. Ações - Vigil. Sanitária</t>
  </si>
  <si>
    <t xml:space="preserve">     - Merenda Escolar</t>
  </si>
  <si>
    <t xml:space="preserve">     - SSP - Transito</t>
  </si>
  <si>
    <t>Receitas Diversas</t>
  </si>
  <si>
    <t>Taxa pela Prestação de Serviços</t>
  </si>
  <si>
    <t>Taxa pelo Exerc. Poder de Policia</t>
  </si>
  <si>
    <t>Cont. para Custeio Serv. Ilumin. Pub.</t>
  </si>
  <si>
    <t>Cota Parte Fundo Especial</t>
  </si>
  <si>
    <t>Multas e Juros De Tributos</t>
  </si>
  <si>
    <t>Receita da Divida Ativa ñ Tributaria</t>
  </si>
  <si>
    <t xml:space="preserve">     - Prog. Assist. Farmacia Basica</t>
  </si>
  <si>
    <t>Educação</t>
  </si>
  <si>
    <t>Cultura</t>
  </si>
  <si>
    <t>Esportes</t>
  </si>
  <si>
    <t>Saúde</t>
  </si>
  <si>
    <t>Agricultura</t>
  </si>
  <si>
    <t>DOSU</t>
  </si>
  <si>
    <t>DMER</t>
  </si>
  <si>
    <t>Fundo de Habitação</t>
  </si>
  <si>
    <t>C. I. D. E.</t>
  </si>
  <si>
    <t xml:space="preserve">     - Prog. Nac. Transp. Esc. PNATE</t>
  </si>
  <si>
    <t xml:space="preserve">     - Convenio Transp. Escolar</t>
  </si>
  <si>
    <t xml:space="preserve">     - Salário Educação</t>
  </si>
  <si>
    <t>Alienação de Bens</t>
  </si>
  <si>
    <t>Recursos Vinculados</t>
  </si>
  <si>
    <t xml:space="preserve"> - Vinculados da Saúde</t>
  </si>
  <si>
    <t xml:space="preserve"> - Vinculados da Educação</t>
  </si>
  <si>
    <t xml:space="preserve"> - Vinculados Assist. Social</t>
  </si>
  <si>
    <t xml:space="preserve"> - Outros Vinculados</t>
  </si>
  <si>
    <t>Resultado Orçamentário</t>
  </si>
  <si>
    <t>Resultado Financeiro</t>
  </si>
  <si>
    <t>Funrebom</t>
  </si>
  <si>
    <t>Receitas Patrimoniais (Fundeb)</t>
  </si>
  <si>
    <t xml:space="preserve">     - Manut. Des. Ens. Basico FUNDEB</t>
  </si>
  <si>
    <t>Industria, Comércio e Serviços</t>
  </si>
  <si>
    <t>Administração</t>
  </si>
  <si>
    <t>Assistencia Social</t>
  </si>
  <si>
    <t xml:space="preserve">     - IGDBF</t>
  </si>
  <si>
    <t>Fazenda</t>
  </si>
  <si>
    <t>Encargos Gerais do Municipio</t>
  </si>
  <si>
    <t xml:space="preserve">     - Piso Basico Variável</t>
  </si>
  <si>
    <t>FPM - EC 55/2007 (1%)</t>
  </si>
  <si>
    <t xml:space="preserve">     - PDDE</t>
  </si>
  <si>
    <t>SAMAE</t>
  </si>
  <si>
    <t>Operações de Crédito</t>
  </si>
  <si>
    <t>Receitas Agropecuarias</t>
  </si>
  <si>
    <t>Receita Tarifa Agua Publica - Intra</t>
  </si>
  <si>
    <t xml:space="preserve">     - CoFinanciamento Atenção Bas.</t>
  </si>
  <si>
    <t xml:space="preserve">     - CoFinanciamento Farmacia Bas.</t>
  </si>
  <si>
    <t xml:space="preserve">     - Programa Proteses Dentárias</t>
  </si>
  <si>
    <t>Indenizações e Restituições</t>
  </si>
  <si>
    <t xml:space="preserve">     - Programa SCFV</t>
  </si>
  <si>
    <t>FEX - Auxilio Finan/Fom. Exp.</t>
  </si>
  <si>
    <t xml:space="preserve">     - CoFinanciamento Vig. Sanitária</t>
  </si>
  <si>
    <t xml:space="preserve">     - CoFinanciamento MAC</t>
  </si>
  <si>
    <t xml:space="preserve">     - Brasil Carinhoso</t>
  </si>
  <si>
    <t xml:space="preserve">     - IGD SUAS</t>
  </si>
  <si>
    <t xml:space="preserve">     - PAB - Incremento Temporário</t>
  </si>
  <si>
    <t>FPM - EC 84/2014 (1%)</t>
  </si>
  <si>
    <t>(- ) Ded. Rec. P/ Form. FUNDEB</t>
  </si>
  <si>
    <t xml:space="preserve">     - CoFinanciamento NASF</t>
  </si>
  <si>
    <t xml:space="preserve">     - FEAS - Prot Aten Bas - Custeio</t>
  </si>
  <si>
    <t xml:space="preserve">     - FEAS - Prot Aten Bas - Invest</t>
  </si>
  <si>
    <t xml:space="preserve">     - Covid - 19</t>
  </si>
  <si>
    <t>Complementação FPM</t>
  </si>
  <si>
    <t xml:space="preserve">     - MAC - Incremento Temporário</t>
  </si>
  <si>
    <t xml:space="preserve">     - Inc. Ações - Vig. San. - Investim</t>
  </si>
  <si>
    <t xml:space="preserve">     - FEAS - Prog. Beneficios Eventuais</t>
  </si>
  <si>
    <t>I.C.M.S. -  LC 176/2020</t>
  </si>
  <si>
    <t xml:space="preserve">     - Trasf. Estado - Pav. Asfaltica</t>
  </si>
  <si>
    <t xml:space="preserve">     - Trasf. Estado - Pav. Asf. Rural</t>
  </si>
  <si>
    <t xml:space="preserve">     - Trasf. Estado - Aquis. Retro</t>
  </si>
  <si>
    <t xml:space="preserve">     - Trasf. Estado - Ref. Ponte Colombo Sales</t>
  </si>
  <si>
    <t>CONSOLIDAÇÃO DA RECEITA ATÉ ABRIL DE 2022</t>
  </si>
  <si>
    <t xml:space="preserve">     - Trasf. Estado - Aquis. Equip. Implem. Agricolas</t>
  </si>
  <si>
    <t>CONSOLIDAÇÃO DA DESPESA EMPENHADA ATÉ ABRIL DE 2022</t>
  </si>
  <si>
    <t>CONSOLIDAÇÃO DA DESPESA LIQUIDADA ATÉ ABRIL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</si>
</sst>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,##0.00;[Red]#,##0.00"/>
    <numFmt numFmtId="167" formatCode="#,##0.00_ ;[Red]\-#,##0.00\ "/>
  </numFmts>
  <fonts count="14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7"/>
      <name val="Arial"/>
      <family val="2"/>
    </font>
    <font>
      <b/>
      <sz val="7"/>
      <name val="Arial"/>
      <family val="2"/>
    </font>
    <font>
      <sz val="7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0">
    <xf numFmtId="0" fontId="0" fillId="0" borderId="0" xfId="0"/>
    <xf numFmtId="165" fontId="0" fillId="0" borderId="0" xfId="0" applyNumberFormat="1"/>
    <xf numFmtId="0" fontId="3" fillId="0" borderId="0" xfId="0" applyFont="1"/>
    <xf numFmtId="0" fontId="4" fillId="0" borderId="0" xfId="0" applyFont="1"/>
    <xf numFmtId="165" fontId="5" fillId="0" borderId="0" xfId="0" applyNumberFormat="1" applyFont="1" applyBorder="1"/>
    <xf numFmtId="0" fontId="0" fillId="0" borderId="0" xfId="0" applyBorder="1"/>
    <xf numFmtId="165" fontId="6" fillId="0" borderId="0" xfId="0" applyNumberFormat="1" applyFont="1" applyBorder="1"/>
    <xf numFmtId="165" fontId="5" fillId="0" borderId="0" xfId="0" applyNumberFormat="1" applyFont="1" applyFill="1" applyBorder="1"/>
    <xf numFmtId="0" fontId="6" fillId="0" borderId="4" xfId="0" applyFont="1" applyBorder="1" applyAlignment="1">
      <alignment horizontal="center"/>
    </xf>
    <xf numFmtId="0" fontId="0" fillId="0" borderId="0" xfId="0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65" fontId="6" fillId="0" borderId="0" xfId="0" applyNumberFormat="1" applyFont="1" applyFill="1" applyBorder="1"/>
    <xf numFmtId="165" fontId="3" fillId="0" borderId="0" xfId="0" applyNumberFormat="1" applyFont="1"/>
    <xf numFmtId="0" fontId="7" fillId="0" borderId="0" xfId="0" applyFont="1"/>
    <xf numFmtId="0" fontId="7" fillId="0" borderId="0" xfId="0" applyFont="1" applyFill="1"/>
    <xf numFmtId="0" fontId="8" fillId="3" borderId="1" xfId="0" applyFont="1" applyFill="1" applyBorder="1"/>
    <xf numFmtId="165" fontId="8" fillId="3" borderId="5" xfId="0" applyNumberFormat="1" applyFont="1" applyFill="1" applyBorder="1"/>
    <xf numFmtId="0" fontId="5" fillId="0" borderId="0" xfId="0" applyFont="1"/>
    <xf numFmtId="0" fontId="6" fillId="0" borderId="5" xfId="0" applyFont="1" applyBorder="1" applyAlignment="1">
      <alignment horizontal="center"/>
    </xf>
    <xf numFmtId="0" fontId="6" fillId="0" borderId="1" xfId="0" applyFont="1" applyBorder="1"/>
    <xf numFmtId="0" fontId="7" fillId="2" borderId="7" xfId="0" applyFont="1" applyFill="1" applyBorder="1"/>
    <xf numFmtId="165" fontId="7" fillId="2" borderId="8" xfId="0" applyNumberFormat="1" applyFont="1" applyFill="1" applyBorder="1"/>
    <xf numFmtId="165" fontId="8" fillId="2" borderId="8" xfId="0" applyNumberFormat="1" applyFont="1" applyFill="1" applyBorder="1"/>
    <xf numFmtId="165" fontId="7" fillId="2" borderId="9" xfId="0" applyNumberFormat="1" applyFont="1" applyFill="1" applyBorder="1"/>
    <xf numFmtId="0" fontId="7" fillId="2" borderId="0" xfId="0" applyFont="1" applyFill="1"/>
    <xf numFmtId="40" fontId="7" fillId="2" borderId="8" xfId="0" applyNumberFormat="1" applyFont="1" applyFill="1" applyBorder="1"/>
    <xf numFmtId="10" fontId="7" fillId="2" borderId="9" xfId="1" applyNumberFormat="1" applyFont="1" applyFill="1" applyBorder="1"/>
    <xf numFmtId="9" fontId="8" fillId="3" borderId="5" xfId="1" applyFont="1" applyFill="1" applyBorder="1"/>
    <xf numFmtId="164" fontId="0" fillId="0" borderId="0" xfId="2" applyFont="1"/>
    <xf numFmtId="0" fontId="0" fillId="0" borderId="10" xfId="0" applyBorder="1"/>
    <xf numFmtId="40" fontId="11" fillId="0" borderId="11" xfId="0" applyNumberFormat="1" applyFont="1" applyBorder="1"/>
    <xf numFmtId="0" fontId="0" fillId="0" borderId="12" xfId="0" applyBorder="1"/>
    <xf numFmtId="40" fontId="11" fillId="0" borderId="13" xfId="0" applyNumberFormat="1" applyFont="1" applyBorder="1"/>
    <xf numFmtId="167" fontId="7" fillId="2" borderId="8" xfId="0" applyNumberFormat="1" applyFont="1" applyFill="1" applyBorder="1"/>
    <xf numFmtId="0" fontId="7" fillId="0" borderId="0" xfId="0" applyFont="1" applyFill="1" applyAlignment="1"/>
    <xf numFmtId="0" fontId="3" fillId="0" borderId="16" xfId="0" applyFont="1" applyBorder="1"/>
    <xf numFmtId="0" fontId="6" fillId="0" borderId="17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8" fillId="3" borderId="18" xfId="0" applyFont="1" applyFill="1" applyBorder="1"/>
    <xf numFmtId="165" fontId="8" fillId="3" borderId="20" xfId="0" applyNumberFormat="1" applyFont="1" applyFill="1" applyBorder="1"/>
    <xf numFmtId="0" fontId="7" fillId="2" borderId="3" xfId="0" applyFont="1" applyFill="1" applyBorder="1"/>
    <xf numFmtId="165" fontId="7" fillId="2" borderId="3" xfId="0" applyNumberFormat="1" applyFont="1" applyFill="1" applyBorder="1"/>
    <xf numFmtId="165" fontId="8" fillId="2" borderId="3" xfId="0" applyNumberFormat="1" applyFont="1" applyFill="1" applyBorder="1"/>
    <xf numFmtId="165" fontId="7" fillId="2" borderId="3" xfId="0" applyNumberFormat="1" applyFont="1" applyFill="1" applyBorder="1" applyAlignment="1">
      <alignment horizontal="right"/>
    </xf>
    <xf numFmtId="167" fontId="7" fillId="2" borderId="3" xfId="0" applyNumberFormat="1" applyFont="1" applyFill="1" applyBorder="1" applyAlignment="1">
      <alignment horizontal="right"/>
    </xf>
    <xf numFmtId="0" fontId="13" fillId="2" borderId="3" xfId="0" applyFont="1" applyFill="1" applyBorder="1"/>
    <xf numFmtId="0" fontId="8" fillId="2" borderId="3" xfId="0" applyFont="1" applyFill="1" applyBorder="1"/>
    <xf numFmtId="4" fontId="7" fillId="2" borderId="3" xfId="0" applyNumberFormat="1" applyFont="1" applyFill="1" applyBorder="1"/>
    <xf numFmtId="40" fontId="7" fillId="2" borderId="3" xfId="0" applyNumberFormat="1" applyFont="1" applyFill="1" applyBorder="1"/>
    <xf numFmtId="0" fontId="7" fillId="2" borderId="3" xfId="0" applyFont="1" applyFill="1" applyBorder="1" applyAlignment="1"/>
    <xf numFmtId="165" fontId="7" fillId="2" borderId="3" xfId="0" applyNumberFormat="1" applyFont="1" applyFill="1" applyBorder="1" applyAlignment="1"/>
    <xf numFmtId="165" fontId="8" fillId="2" borderId="3" xfId="0" applyNumberFormat="1" applyFont="1" applyFill="1" applyBorder="1" applyAlignment="1"/>
    <xf numFmtId="165" fontId="7" fillId="2" borderId="3" xfId="0" applyNumberFormat="1" applyFont="1" applyFill="1" applyBorder="1" applyAlignment="1">
      <alignment vertical="center"/>
    </xf>
    <xf numFmtId="0" fontId="3" fillId="0" borderId="6" xfId="0" applyFont="1" applyBorder="1" applyAlignment="1">
      <alignment horizontal="center"/>
    </xf>
    <xf numFmtId="165" fontId="8" fillId="3" borderId="21" xfId="0" applyNumberFormat="1" applyFont="1" applyFill="1" applyBorder="1"/>
    <xf numFmtId="167" fontId="7" fillId="2" borderId="3" xfId="0" applyNumberFormat="1" applyFont="1" applyFill="1" applyBorder="1" applyAlignment="1">
      <alignment vertical="center"/>
    </xf>
    <xf numFmtId="167" fontId="8" fillId="2" borderId="3" xfId="0" applyNumberFormat="1" applyFont="1" applyFill="1" applyBorder="1"/>
    <xf numFmtId="167" fontId="7" fillId="2" borderId="3" xfId="0" applyNumberFormat="1" applyFont="1" applyFill="1" applyBorder="1" applyAlignment="1"/>
    <xf numFmtId="167" fontId="7" fillId="2" borderId="3" xfId="0" applyNumberFormat="1" applyFont="1" applyFill="1" applyBorder="1"/>
    <xf numFmtId="164" fontId="7" fillId="0" borderId="0" xfId="2" applyFont="1"/>
    <xf numFmtId="40" fontId="12" fillId="0" borderId="0" xfId="0" applyNumberFormat="1" applyFont="1" applyBorder="1" applyAlignment="1">
      <alignment horizontal="center"/>
    </xf>
    <xf numFmtId="40" fontId="11" fillId="0" borderId="0" xfId="0" applyNumberFormat="1" applyFont="1" applyBorder="1"/>
    <xf numFmtId="40" fontId="12" fillId="0" borderId="11" xfId="0" applyNumberFormat="1" applyFont="1" applyBorder="1" applyAlignment="1">
      <alignment horizontal="center"/>
    </xf>
    <xf numFmtId="40" fontId="12" fillId="0" borderId="14" xfId="0" applyNumberFormat="1" applyFont="1" applyBorder="1" applyAlignment="1">
      <alignment horizontal="center"/>
    </xf>
    <xf numFmtId="40" fontId="12" fillId="0" borderId="13" xfId="0" applyNumberFormat="1" applyFont="1" applyBorder="1" applyAlignment="1">
      <alignment horizontal="center"/>
    </xf>
    <xf numFmtId="40" fontId="12" fillId="0" borderId="15" xfId="0" applyNumberFormat="1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40"/>
  <sheetViews>
    <sheetView tabSelected="1" showWhiteSpace="0" view="pageLayout" topLeftCell="A77" zoomScale="150" zoomScaleNormal="110" zoomScalePageLayoutView="150" workbookViewId="0">
      <selection activeCell="B92" sqref="B92"/>
    </sheetView>
  </sheetViews>
  <sheetFormatPr defaultRowHeight="12.75" x14ac:dyDescent="0.2"/>
  <cols>
    <col min="1" max="1" width="20.28515625" customWidth="1"/>
    <col min="2" max="2" width="9.85546875" customWidth="1"/>
    <col min="3" max="3" width="9.28515625" customWidth="1"/>
    <col min="4" max="5" width="9.140625" customWidth="1"/>
    <col min="6" max="7" width="8.140625" customWidth="1"/>
    <col min="8" max="9" width="8.28515625" customWidth="1"/>
    <col min="10" max="10" width="10.7109375" customWidth="1"/>
    <col min="11" max="11" width="9.140625" customWidth="1"/>
    <col min="12" max="12" width="8.28515625" customWidth="1"/>
    <col min="13" max="13" width="9.7109375" customWidth="1"/>
    <col min="14" max="14" width="12" style="2" customWidth="1"/>
    <col min="15" max="15" width="5.5703125" customWidth="1"/>
  </cols>
  <sheetData>
    <row r="1" spans="1:15" ht="11.25" customHeight="1" thickBot="1" x14ac:dyDescent="0.25">
      <c r="A1" s="68" t="s">
        <v>108</v>
      </c>
      <c r="B1" s="68"/>
      <c r="C1" s="68"/>
      <c r="D1" s="68"/>
      <c r="E1" s="68"/>
      <c r="F1" s="68"/>
      <c r="G1" s="68"/>
      <c r="H1" s="68"/>
    </row>
    <row r="2" spans="1:15" ht="13.5" hidden="1" thickBot="1" x14ac:dyDescent="0.25"/>
    <row r="3" spans="1:15" s="2" customFormat="1" ht="9" customHeight="1" x14ac:dyDescent="0.2">
      <c r="A3" s="37" t="s">
        <v>0</v>
      </c>
      <c r="B3" s="38" t="s">
        <v>1</v>
      </c>
      <c r="C3" s="38" t="s">
        <v>2</v>
      </c>
      <c r="D3" s="38" t="s">
        <v>3</v>
      </c>
      <c r="E3" s="38" t="s">
        <v>4</v>
      </c>
      <c r="F3" s="38" t="s">
        <v>19</v>
      </c>
      <c r="G3" s="38" t="s">
        <v>21</v>
      </c>
      <c r="H3" s="38" t="s">
        <v>22</v>
      </c>
      <c r="I3" s="38" t="s">
        <v>23</v>
      </c>
      <c r="J3" s="38" t="s">
        <v>24</v>
      </c>
      <c r="K3" s="38" t="s">
        <v>25</v>
      </c>
      <c r="L3" s="38" t="s">
        <v>26</v>
      </c>
      <c r="M3" s="38" t="s">
        <v>27</v>
      </c>
      <c r="N3" s="39" t="s">
        <v>15</v>
      </c>
      <c r="O3" s="55" t="s">
        <v>5</v>
      </c>
    </row>
    <row r="4" spans="1:15" s="15" customFormat="1" ht="7.5" customHeight="1" x14ac:dyDescent="0.15">
      <c r="A4" s="42" t="s">
        <v>6</v>
      </c>
      <c r="B4" s="43">
        <v>4508.4799999999996</v>
      </c>
      <c r="C4" s="60">
        <v>3510.25</v>
      </c>
      <c r="D4" s="43">
        <v>76962.23</v>
      </c>
      <c r="E4" s="43">
        <v>519103.67</v>
      </c>
      <c r="F4" s="43"/>
      <c r="G4" s="43"/>
      <c r="H4" s="43"/>
      <c r="I4" s="43"/>
      <c r="J4" s="43"/>
      <c r="K4" s="43"/>
      <c r="L4" s="43"/>
      <c r="M4" s="60"/>
      <c r="N4" s="44">
        <f t="shared" ref="N4:N32" si="0">SUM(B4:M4)</f>
        <v>604084.63</v>
      </c>
      <c r="O4" s="43">
        <f>(N4/N86)*100</f>
        <v>3.3305558826574968</v>
      </c>
    </row>
    <row r="5" spans="1:15" s="15" customFormat="1" ht="7.5" customHeight="1" x14ac:dyDescent="0.15">
      <c r="A5" s="42" t="s">
        <v>28</v>
      </c>
      <c r="B5" s="43">
        <v>44575.24</v>
      </c>
      <c r="C5" s="43">
        <v>75186.64</v>
      </c>
      <c r="D5" s="60">
        <v>83587.11</v>
      </c>
      <c r="E5" s="45">
        <v>84376.83</v>
      </c>
      <c r="F5" s="43"/>
      <c r="G5" s="43"/>
      <c r="H5" s="43"/>
      <c r="I5" s="43"/>
      <c r="J5" s="43"/>
      <c r="K5" s="43"/>
      <c r="L5" s="43"/>
      <c r="M5" s="43"/>
      <c r="N5" s="44">
        <f t="shared" si="0"/>
        <v>287725.82</v>
      </c>
      <c r="O5" s="43">
        <f>(N5/N86)*100</f>
        <v>1.5863454800918406</v>
      </c>
    </row>
    <row r="6" spans="1:15" s="15" customFormat="1" ht="7.5" customHeight="1" x14ac:dyDescent="0.15">
      <c r="A6" s="42" t="s">
        <v>7</v>
      </c>
      <c r="B6" s="43">
        <v>34429.230000000003</v>
      </c>
      <c r="C6" s="43">
        <v>52868.18</v>
      </c>
      <c r="D6" s="43">
        <v>61108.4</v>
      </c>
      <c r="E6" s="43">
        <v>42504.1</v>
      </c>
      <c r="F6" s="43"/>
      <c r="G6" s="43"/>
      <c r="H6" s="43"/>
      <c r="I6" s="43"/>
      <c r="J6" s="43"/>
      <c r="K6" s="43"/>
      <c r="L6" s="43"/>
      <c r="M6" s="43"/>
      <c r="N6" s="44">
        <f t="shared" si="0"/>
        <v>190909.91</v>
      </c>
      <c r="O6" s="43">
        <f>(N6/N86)*100</f>
        <v>1.052561333679543</v>
      </c>
    </row>
    <row r="7" spans="1:15" s="15" customFormat="1" ht="7.5" customHeight="1" x14ac:dyDescent="0.15">
      <c r="A7" s="42" t="s">
        <v>8</v>
      </c>
      <c r="B7" s="43">
        <v>157295.98000000001</v>
      </c>
      <c r="C7" s="43">
        <v>111860.34</v>
      </c>
      <c r="D7" s="43">
        <v>133146.70000000001</v>
      </c>
      <c r="E7" s="43">
        <v>139557.39000000001</v>
      </c>
      <c r="F7" s="43"/>
      <c r="G7" s="43"/>
      <c r="H7" s="43"/>
      <c r="I7" s="43"/>
      <c r="J7" s="43"/>
      <c r="K7" s="43"/>
      <c r="L7" s="43"/>
      <c r="M7" s="43"/>
      <c r="N7" s="44">
        <f t="shared" si="0"/>
        <v>541860.41</v>
      </c>
      <c r="O7" s="43">
        <f>(N7/N86)*100</f>
        <v>2.9874893127221314</v>
      </c>
    </row>
    <row r="8" spans="1:15" s="15" customFormat="1" ht="7.5" customHeight="1" x14ac:dyDescent="0.15">
      <c r="A8" s="42" t="s">
        <v>40</v>
      </c>
      <c r="B8" s="43">
        <v>1427.84</v>
      </c>
      <c r="C8" s="43">
        <v>1835.75</v>
      </c>
      <c r="D8" s="43">
        <v>30948.57</v>
      </c>
      <c r="E8" s="43">
        <v>13499.7</v>
      </c>
      <c r="F8" s="43"/>
      <c r="G8" s="43"/>
      <c r="H8" s="43"/>
      <c r="I8" s="43"/>
      <c r="J8" s="43"/>
      <c r="K8" s="43"/>
      <c r="L8" s="43"/>
      <c r="M8" s="43"/>
      <c r="N8" s="44">
        <f t="shared" si="0"/>
        <v>47711.86</v>
      </c>
      <c r="O8" s="43">
        <f>(N8/N86)*100</f>
        <v>0.26305422800697797</v>
      </c>
    </row>
    <row r="9" spans="1:15" s="15" customFormat="1" ht="7.5" customHeight="1" x14ac:dyDescent="0.15">
      <c r="A9" s="42" t="s">
        <v>39</v>
      </c>
      <c r="B9" s="43">
        <v>28757.58</v>
      </c>
      <c r="C9" s="43">
        <v>28251.919999999998</v>
      </c>
      <c r="D9" s="43">
        <v>51081.279999999999</v>
      </c>
      <c r="E9" s="43">
        <v>128653.17</v>
      </c>
      <c r="F9" s="43"/>
      <c r="G9" s="43"/>
      <c r="H9" s="43"/>
      <c r="I9" s="43"/>
      <c r="J9" s="43"/>
      <c r="K9" s="43"/>
      <c r="L9" s="43"/>
      <c r="M9" s="43"/>
      <c r="N9" s="44">
        <f t="shared" si="0"/>
        <v>236743.95</v>
      </c>
      <c r="O9" s="43">
        <f>(N9/N86)*100</f>
        <v>1.3052624023161659</v>
      </c>
    </row>
    <row r="10" spans="1:15" s="15" customFormat="1" ht="7.5" customHeight="1" x14ac:dyDescent="0.15">
      <c r="A10" s="42" t="s">
        <v>29</v>
      </c>
      <c r="B10" s="43">
        <v>0</v>
      </c>
      <c r="C10" s="43">
        <v>0</v>
      </c>
      <c r="D10" s="43">
        <v>0</v>
      </c>
      <c r="E10" s="43">
        <v>0</v>
      </c>
      <c r="F10" s="43"/>
      <c r="G10" s="43"/>
      <c r="H10" s="43"/>
      <c r="I10" s="43"/>
      <c r="J10" s="43"/>
      <c r="K10" s="43"/>
      <c r="L10" s="43"/>
      <c r="M10" s="43"/>
      <c r="N10" s="44">
        <f t="shared" si="0"/>
        <v>0</v>
      </c>
      <c r="O10" s="43">
        <f>(N10/N86)*100</f>
        <v>0</v>
      </c>
    </row>
    <row r="11" spans="1:15" s="15" customFormat="1" ht="7.5" customHeight="1" x14ac:dyDescent="0.15">
      <c r="A11" s="42" t="s">
        <v>54</v>
      </c>
      <c r="B11" s="43">
        <v>3005.23</v>
      </c>
      <c r="C11" s="43">
        <v>0</v>
      </c>
      <c r="D11" s="43">
        <v>0</v>
      </c>
      <c r="E11" s="43">
        <v>3454.01</v>
      </c>
      <c r="F11" s="43"/>
      <c r="G11" s="43"/>
      <c r="H11" s="43"/>
      <c r="I11" s="43"/>
      <c r="J11" s="43"/>
      <c r="K11" s="43"/>
      <c r="L11" s="43"/>
      <c r="M11" s="43"/>
      <c r="N11" s="44">
        <f t="shared" si="0"/>
        <v>6459.24</v>
      </c>
      <c r="O11" s="43">
        <f>(N11/N86)*100</f>
        <v>3.5612327662593576E-2</v>
      </c>
    </row>
    <row r="12" spans="1:15" s="15" customFormat="1" ht="7.5" customHeight="1" x14ac:dyDescent="0.15">
      <c r="A12" s="42" t="s">
        <v>41</v>
      </c>
      <c r="B12" s="43">
        <v>60046.44</v>
      </c>
      <c r="C12" s="43">
        <v>64084.89</v>
      </c>
      <c r="D12" s="43">
        <v>61472.87</v>
      </c>
      <c r="E12" s="43">
        <v>63129.97</v>
      </c>
      <c r="F12" s="43"/>
      <c r="G12" s="43"/>
      <c r="H12" s="43"/>
      <c r="I12" s="43"/>
      <c r="J12" s="43"/>
      <c r="K12" s="43"/>
      <c r="L12" s="43"/>
      <c r="M12" s="43"/>
      <c r="N12" s="44">
        <f t="shared" si="0"/>
        <v>248734.17</v>
      </c>
      <c r="O12" s="43">
        <f>(N12/N86)*100</f>
        <v>1.371369195590078</v>
      </c>
    </row>
    <row r="13" spans="1:15" s="15" customFormat="1" ht="7.5" customHeight="1" x14ac:dyDescent="0.15">
      <c r="A13" s="42" t="s">
        <v>30</v>
      </c>
      <c r="B13" s="43">
        <v>80905.119999999995</v>
      </c>
      <c r="C13" s="43">
        <v>91900.61</v>
      </c>
      <c r="D13" s="43">
        <v>105112.38</v>
      </c>
      <c r="E13" s="43">
        <v>91692.09</v>
      </c>
      <c r="F13" s="43"/>
      <c r="G13" s="43"/>
      <c r="H13" s="43"/>
      <c r="I13" s="43"/>
      <c r="J13" s="43"/>
      <c r="K13" s="43"/>
      <c r="L13" s="43"/>
      <c r="M13" s="43"/>
      <c r="N13" s="44">
        <f t="shared" si="0"/>
        <v>369610.19999999995</v>
      </c>
      <c r="O13" s="43">
        <f>(N13/N86)*100</f>
        <v>2.0378062356928592</v>
      </c>
    </row>
    <row r="14" spans="1:15" s="15" customFormat="1" ht="7.5" customHeight="1" x14ac:dyDescent="0.15">
      <c r="A14" s="42" t="s">
        <v>67</v>
      </c>
      <c r="B14" s="43">
        <v>2905.12</v>
      </c>
      <c r="C14" s="43">
        <v>4438.53</v>
      </c>
      <c r="D14" s="43">
        <v>5724.23</v>
      </c>
      <c r="E14" s="43">
        <v>4055.33</v>
      </c>
      <c r="F14" s="43"/>
      <c r="G14" s="43"/>
      <c r="H14" s="43"/>
      <c r="I14" s="43"/>
      <c r="J14" s="43"/>
      <c r="K14" s="43"/>
      <c r="L14" s="43"/>
      <c r="M14" s="43"/>
      <c r="N14" s="44">
        <f t="shared" si="0"/>
        <v>17123.21</v>
      </c>
      <c r="O14" s="43">
        <f>(N14/N86)*100</f>
        <v>9.4406983663000432E-2</v>
      </c>
    </row>
    <row r="15" spans="1:15" s="15" customFormat="1" ht="7.5" customHeight="1" x14ac:dyDescent="0.15">
      <c r="A15" s="42" t="s">
        <v>80</v>
      </c>
      <c r="B15" s="43">
        <v>3100</v>
      </c>
      <c r="C15" s="43">
        <v>5000</v>
      </c>
      <c r="D15" s="43">
        <v>5900</v>
      </c>
      <c r="E15" s="43">
        <v>1200</v>
      </c>
      <c r="F15" s="43"/>
      <c r="G15" s="43"/>
      <c r="H15" s="43"/>
      <c r="I15" s="43"/>
      <c r="J15" s="43"/>
      <c r="K15" s="43"/>
      <c r="L15" s="43"/>
      <c r="M15" s="43"/>
      <c r="N15" s="44">
        <f t="shared" si="0"/>
        <v>15200</v>
      </c>
      <c r="O15" s="43">
        <f>(N15/N86)*100</f>
        <v>8.3803571390972068E-2</v>
      </c>
    </row>
    <row r="16" spans="1:15" s="15" customFormat="1" ht="7.5" customHeight="1" x14ac:dyDescent="0.15">
      <c r="A16" s="42" t="s">
        <v>9</v>
      </c>
      <c r="B16" s="43">
        <v>104227.49</v>
      </c>
      <c r="C16" s="43">
        <v>129661.42</v>
      </c>
      <c r="D16" s="43">
        <v>133217.79999999999</v>
      </c>
      <c r="E16" s="43">
        <v>125169.35</v>
      </c>
      <c r="F16" s="43"/>
      <c r="G16" s="43"/>
      <c r="H16" s="43"/>
      <c r="I16" s="43"/>
      <c r="J16" s="43"/>
      <c r="K16" s="43"/>
      <c r="L16" s="43"/>
      <c r="M16" s="43"/>
      <c r="N16" s="44">
        <f>SUM(B16:M16)</f>
        <v>492276.05999999994</v>
      </c>
      <c r="O16" s="43">
        <f>(N16/N86)*100</f>
        <v>2.7141113117287134</v>
      </c>
    </row>
    <row r="17" spans="1:15" s="15" customFormat="1" ht="7.5" customHeight="1" x14ac:dyDescent="0.15">
      <c r="A17" s="42" t="s">
        <v>18</v>
      </c>
      <c r="B17" s="43">
        <v>947526.72</v>
      </c>
      <c r="C17" s="43">
        <v>1322667.3999999999</v>
      </c>
      <c r="D17" s="43">
        <v>801854.65</v>
      </c>
      <c r="E17" s="43">
        <v>950481.69</v>
      </c>
      <c r="F17" s="43"/>
      <c r="G17" s="43"/>
      <c r="H17" s="43"/>
      <c r="I17" s="43"/>
      <c r="J17" s="43"/>
      <c r="K17" s="43"/>
      <c r="L17" s="43"/>
      <c r="M17" s="43"/>
      <c r="N17" s="44">
        <f t="shared" si="0"/>
        <v>4022530.46</v>
      </c>
      <c r="O17" s="43">
        <f>(N17/N86)*100</f>
        <v>22.177790695853268</v>
      </c>
    </row>
    <row r="18" spans="1:15" s="15" customFormat="1" ht="7.5" customHeight="1" x14ac:dyDescent="0.15">
      <c r="A18" s="42" t="s">
        <v>10</v>
      </c>
      <c r="B18" s="43">
        <v>271.2</v>
      </c>
      <c r="C18" s="43">
        <v>168.02</v>
      </c>
      <c r="D18" s="43">
        <v>241.21</v>
      </c>
      <c r="E18" s="43">
        <v>0</v>
      </c>
      <c r="F18" s="43"/>
      <c r="G18" s="43"/>
      <c r="H18" s="43"/>
      <c r="I18" s="43"/>
      <c r="J18" s="43"/>
      <c r="K18" s="43"/>
      <c r="L18" s="43"/>
      <c r="M18" s="43"/>
      <c r="N18" s="44">
        <f t="shared" si="0"/>
        <v>680.43000000000006</v>
      </c>
      <c r="O18" s="43">
        <f>(N18/N86)*100</f>
        <v>3.7514779001025741E-3</v>
      </c>
    </row>
    <row r="19" spans="1:15" s="15" customFormat="1" ht="7.5" customHeight="1" x14ac:dyDescent="0.15">
      <c r="A19" s="42" t="s">
        <v>99</v>
      </c>
      <c r="B19" s="43">
        <v>0</v>
      </c>
      <c r="C19" s="43">
        <v>0</v>
      </c>
      <c r="D19" s="43">
        <v>0</v>
      </c>
      <c r="E19" s="43">
        <v>0</v>
      </c>
      <c r="F19" s="43"/>
      <c r="G19" s="43"/>
      <c r="H19" s="43"/>
      <c r="I19" s="43"/>
      <c r="J19" s="43"/>
      <c r="K19" s="43"/>
      <c r="L19" s="43"/>
      <c r="M19" s="43"/>
      <c r="N19" s="44">
        <f t="shared" si="0"/>
        <v>0</v>
      </c>
      <c r="O19" s="43">
        <f>(N19/N86)*100</f>
        <v>0</v>
      </c>
    </row>
    <row r="20" spans="1:15" s="15" customFormat="1" ht="7.5" customHeight="1" x14ac:dyDescent="0.15">
      <c r="A20" s="42" t="s">
        <v>42</v>
      </c>
      <c r="B20" s="43">
        <v>19953.72</v>
      </c>
      <c r="C20" s="43">
        <v>18948.29</v>
      </c>
      <c r="D20" s="43">
        <v>23357.97</v>
      </c>
      <c r="E20" s="43">
        <v>21332.37</v>
      </c>
      <c r="F20" s="43"/>
      <c r="G20" s="43"/>
      <c r="H20" s="43"/>
      <c r="I20" s="43"/>
      <c r="J20" s="43"/>
      <c r="K20" s="43"/>
      <c r="L20" s="43"/>
      <c r="M20" s="43"/>
      <c r="N20" s="44">
        <f t="shared" si="0"/>
        <v>83592.350000000006</v>
      </c>
      <c r="O20" s="43">
        <f>(N20/N86)*100</f>
        <v>0.46087746519500822</v>
      </c>
    </row>
    <row r="21" spans="1:15" s="15" customFormat="1" ht="7.5" customHeight="1" x14ac:dyDescent="0.15">
      <c r="A21" s="42" t="s">
        <v>87</v>
      </c>
      <c r="B21" s="43">
        <v>1174.51</v>
      </c>
      <c r="C21" s="43">
        <v>0</v>
      </c>
      <c r="D21" s="43">
        <v>1391.74</v>
      </c>
      <c r="E21" s="43">
        <v>167.58</v>
      </c>
      <c r="F21" s="43"/>
      <c r="G21" s="43"/>
      <c r="H21" s="43"/>
      <c r="I21" s="43"/>
      <c r="J21" s="43"/>
      <c r="K21" s="43"/>
      <c r="L21" s="43"/>
      <c r="M21" s="43"/>
      <c r="N21" s="44">
        <f t="shared" si="0"/>
        <v>2733.83</v>
      </c>
      <c r="O21" s="43">
        <f>(N21/N86)*100</f>
        <v>1.5072678787880338E-2</v>
      </c>
    </row>
    <row r="22" spans="1:15" s="15" customFormat="1" ht="7.5" customHeight="1" x14ac:dyDescent="0.15">
      <c r="A22" s="42" t="s">
        <v>93</v>
      </c>
      <c r="B22" s="43">
        <v>0</v>
      </c>
      <c r="C22" s="43">
        <v>0</v>
      </c>
      <c r="D22" s="43">
        <v>0</v>
      </c>
      <c r="E22" s="43">
        <v>0</v>
      </c>
      <c r="F22" s="43"/>
      <c r="G22" s="43"/>
      <c r="H22" s="43"/>
      <c r="I22" s="43"/>
      <c r="J22" s="43"/>
      <c r="K22" s="43"/>
      <c r="L22" s="43"/>
      <c r="M22" s="43"/>
      <c r="N22" s="44">
        <f t="shared" si="0"/>
        <v>0</v>
      </c>
      <c r="O22" s="43">
        <f>(N22/N86)*100</f>
        <v>0</v>
      </c>
    </row>
    <row r="23" spans="1:15" s="15" customFormat="1" ht="7.5" customHeight="1" x14ac:dyDescent="0.15">
      <c r="A23" s="42" t="s">
        <v>76</v>
      </c>
      <c r="B23" s="43">
        <v>0</v>
      </c>
      <c r="C23" s="43">
        <v>0</v>
      </c>
      <c r="D23" s="43">
        <v>0</v>
      </c>
      <c r="E23" s="43">
        <v>0</v>
      </c>
      <c r="F23" s="43"/>
      <c r="G23" s="43"/>
      <c r="H23" s="43"/>
      <c r="I23" s="43"/>
      <c r="J23" s="43"/>
      <c r="K23" s="43"/>
      <c r="L23" s="43"/>
      <c r="M23" s="43"/>
      <c r="N23" s="44">
        <f t="shared" si="0"/>
        <v>0</v>
      </c>
      <c r="O23" s="43">
        <f>(N23/N86)*100</f>
        <v>0</v>
      </c>
    </row>
    <row r="24" spans="1:15" s="15" customFormat="1" ht="7.5" customHeight="1" x14ac:dyDescent="0.15">
      <c r="A24" s="42" t="s">
        <v>103</v>
      </c>
      <c r="B24" s="43">
        <v>4202.7299999999996</v>
      </c>
      <c r="C24" s="43">
        <v>4202.7299999999996</v>
      </c>
      <c r="D24" s="43">
        <v>4202.7299999999996</v>
      </c>
      <c r="E24" s="43">
        <v>4202.7299999999996</v>
      </c>
      <c r="F24" s="43"/>
      <c r="G24" s="43"/>
      <c r="H24" s="43"/>
      <c r="I24" s="43"/>
      <c r="J24" s="43"/>
      <c r="K24" s="43"/>
      <c r="L24" s="43"/>
      <c r="M24" s="43"/>
      <c r="N24" s="44">
        <f t="shared" si="0"/>
        <v>16810.919999999998</v>
      </c>
      <c r="O24" s="43">
        <f>(N24/N86)*100</f>
        <v>9.2685206208415777E-2</v>
      </c>
    </row>
    <row r="25" spans="1:15" s="15" customFormat="1" ht="7.5" customHeight="1" x14ac:dyDescent="0.15">
      <c r="A25" s="42" t="s">
        <v>13</v>
      </c>
      <c r="B25" s="43">
        <v>1968833.46</v>
      </c>
      <c r="C25" s="43">
        <v>1922782.2</v>
      </c>
      <c r="D25" s="43">
        <v>1587109.19</v>
      </c>
      <c r="E25" s="43">
        <v>1944734.23</v>
      </c>
      <c r="F25" s="43"/>
      <c r="G25" s="43"/>
      <c r="H25" s="43"/>
      <c r="I25" s="43"/>
      <c r="J25" s="43"/>
      <c r="K25" s="43"/>
      <c r="L25" s="43"/>
      <c r="M25" s="43"/>
      <c r="N25" s="44">
        <f t="shared" si="0"/>
        <v>7423459.0800000001</v>
      </c>
      <c r="O25" s="43">
        <f>(N25/N86)*100</f>
        <v>40.928446248601304</v>
      </c>
    </row>
    <row r="26" spans="1:15" s="15" customFormat="1" ht="7.5" customHeight="1" x14ac:dyDescent="0.15">
      <c r="A26" s="42" t="s">
        <v>20</v>
      </c>
      <c r="B26" s="43">
        <v>106029.1</v>
      </c>
      <c r="C26" s="43">
        <v>141704.87</v>
      </c>
      <c r="D26" s="43">
        <v>159108.28</v>
      </c>
      <c r="E26" s="43">
        <v>154070.45000000001</v>
      </c>
      <c r="F26" s="43"/>
      <c r="G26" s="43"/>
      <c r="H26" s="43"/>
      <c r="I26" s="43"/>
      <c r="J26" s="43"/>
      <c r="K26" s="43"/>
      <c r="L26" s="43"/>
      <c r="M26" s="43"/>
      <c r="N26" s="44">
        <f t="shared" si="0"/>
        <v>560912.69999999995</v>
      </c>
      <c r="O26" s="43">
        <f>(N26/N86)*100</f>
        <v>3.092532072273217</v>
      </c>
    </row>
    <row r="27" spans="1:15" s="15" customFormat="1" ht="7.5" customHeight="1" x14ac:dyDescent="0.15">
      <c r="A27" s="42" t="s">
        <v>11</v>
      </c>
      <c r="B27" s="43">
        <v>20180.41</v>
      </c>
      <c r="C27" s="43">
        <v>18044.54</v>
      </c>
      <c r="D27" s="43">
        <v>20442.59</v>
      </c>
      <c r="E27" s="43">
        <v>20790.73</v>
      </c>
      <c r="F27" s="43"/>
      <c r="G27" s="43"/>
      <c r="H27" s="43"/>
      <c r="I27" s="43"/>
      <c r="J27" s="43"/>
      <c r="K27" s="43"/>
      <c r="L27" s="43"/>
      <c r="M27" s="43"/>
      <c r="N27" s="44">
        <f t="shared" si="0"/>
        <v>79458.26999999999</v>
      </c>
      <c r="O27" s="43">
        <f>(N27/N86)*100</f>
        <v>0.43808465806237717</v>
      </c>
    </row>
    <row r="28" spans="1:15" s="15" customFormat="1" ht="7.5" customHeight="1" x14ac:dyDescent="0.15">
      <c r="A28" s="42" t="s">
        <v>31</v>
      </c>
      <c r="B28" s="43">
        <v>5280.42</v>
      </c>
      <c r="C28" s="43">
        <v>1786.2</v>
      </c>
      <c r="D28" s="43">
        <v>4316.76</v>
      </c>
      <c r="E28" s="45">
        <v>3977.72</v>
      </c>
      <c r="F28" s="45"/>
      <c r="G28" s="45"/>
      <c r="H28" s="45"/>
      <c r="I28" s="45"/>
      <c r="J28" s="45"/>
      <c r="K28" s="45"/>
      <c r="L28" s="45"/>
      <c r="M28" s="45"/>
      <c r="N28" s="44">
        <f t="shared" si="0"/>
        <v>15361.1</v>
      </c>
      <c r="O28" s="43">
        <f>(N28/N86)*100</f>
        <v>8.4691778979859286E-2</v>
      </c>
    </row>
    <row r="29" spans="1:15" s="15" customFormat="1" ht="7.5" customHeight="1" x14ac:dyDescent="0.15">
      <c r="A29" s="42" t="s">
        <v>43</v>
      </c>
      <c r="B29" s="43">
        <v>6169.22</v>
      </c>
      <c r="C29" s="60">
        <v>2512.0500000000002</v>
      </c>
      <c r="D29" s="43">
        <v>2706.38</v>
      </c>
      <c r="E29" s="45">
        <v>4311.59</v>
      </c>
      <c r="F29" s="45"/>
      <c r="G29" s="45"/>
      <c r="H29" s="45"/>
      <c r="I29" s="45"/>
      <c r="J29" s="45"/>
      <c r="K29" s="45"/>
      <c r="L29" s="45"/>
      <c r="M29" s="46"/>
      <c r="N29" s="44">
        <f t="shared" si="0"/>
        <v>15699.240000000002</v>
      </c>
      <c r="O29" s="43">
        <f>(N29/N86)*100</f>
        <v>8.6556077639737133E-2</v>
      </c>
    </row>
    <row r="30" spans="1:15" s="15" customFormat="1" ht="7.5" customHeight="1" x14ac:dyDescent="0.15">
      <c r="A30" s="42" t="s">
        <v>85</v>
      </c>
      <c r="B30" s="43">
        <v>0</v>
      </c>
      <c r="C30" s="43">
        <v>0</v>
      </c>
      <c r="D30" s="43">
        <v>0</v>
      </c>
      <c r="E30" s="45">
        <v>0</v>
      </c>
      <c r="F30" s="45"/>
      <c r="G30" s="45"/>
      <c r="H30" s="45"/>
      <c r="I30" s="45"/>
      <c r="J30" s="45"/>
      <c r="K30" s="45"/>
      <c r="L30" s="45"/>
      <c r="M30" s="45"/>
      <c r="N30" s="44">
        <f t="shared" si="0"/>
        <v>0</v>
      </c>
      <c r="O30" s="43">
        <f>(N30/N86)*100</f>
        <v>0</v>
      </c>
    </row>
    <row r="31" spans="1:15" s="15" customFormat="1" ht="7.5" customHeight="1" x14ac:dyDescent="0.15">
      <c r="A31" s="42" t="s">
        <v>32</v>
      </c>
      <c r="B31" s="43">
        <v>10183.34</v>
      </c>
      <c r="C31" s="60">
        <v>6339.27</v>
      </c>
      <c r="D31" s="43">
        <v>6832.53</v>
      </c>
      <c r="E31" s="45">
        <v>7717.77</v>
      </c>
      <c r="F31" s="45"/>
      <c r="G31" s="45"/>
      <c r="H31" s="45"/>
      <c r="I31" s="45"/>
      <c r="J31" s="45"/>
      <c r="K31" s="45"/>
      <c r="L31" s="45"/>
      <c r="M31" s="45"/>
      <c r="N31" s="44">
        <f t="shared" si="0"/>
        <v>31072.91</v>
      </c>
      <c r="O31" s="43">
        <f>(N31/N86)*100</f>
        <v>0.1713171599677796</v>
      </c>
    </row>
    <row r="32" spans="1:15" s="15" customFormat="1" ht="7.5" customHeight="1" x14ac:dyDescent="0.15">
      <c r="A32" s="42" t="s">
        <v>44</v>
      </c>
      <c r="B32" s="43">
        <v>13804.56</v>
      </c>
      <c r="C32" s="43">
        <v>4212.3999999999996</v>
      </c>
      <c r="D32" s="43">
        <v>8328.2999999999993</v>
      </c>
      <c r="E32" s="45">
        <v>7695.72</v>
      </c>
      <c r="F32" s="45"/>
      <c r="G32" s="45"/>
      <c r="H32" s="45"/>
      <c r="I32" s="45"/>
      <c r="J32" s="45"/>
      <c r="K32" s="45"/>
      <c r="L32" s="45"/>
      <c r="M32" s="45"/>
      <c r="N32" s="44">
        <f t="shared" si="0"/>
        <v>34040.979999999996</v>
      </c>
      <c r="O32" s="43">
        <f>(N32/N86)*100</f>
        <v>0.18768129589793761</v>
      </c>
    </row>
    <row r="33" spans="1:15" s="15" customFormat="1" ht="7.5" customHeight="1" x14ac:dyDescent="0.15">
      <c r="A33" s="42" t="s">
        <v>38</v>
      </c>
      <c r="B33" s="43">
        <v>2697.91</v>
      </c>
      <c r="C33" s="43">
        <v>290.93</v>
      </c>
      <c r="D33" s="43">
        <v>1165.08</v>
      </c>
      <c r="E33" s="45">
        <v>1663.97</v>
      </c>
      <c r="F33" s="45"/>
      <c r="G33" s="45"/>
      <c r="H33" s="45"/>
      <c r="I33" s="45"/>
      <c r="J33" s="45"/>
      <c r="K33" s="45"/>
      <c r="L33" s="46"/>
      <c r="M33" s="46"/>
      <c r="N33" s="44">
        <f t="shared" ref="N33:N38" si="1">SUM(B33:M33)</f>
        <v>5817.89</v>
      </c>
      <c r="O33" s="43">
        <f>(N33/N86)*100</f>
        <v>3.207631315525148E-2</v>
      </c>
    </row>
    <row r="34" spans="1:15" s="15" customFormat="1" ht="7.5" customHeight="1" x14ac:dyDescent="0.15">
      <c r="A34" s="42" t="s">
        <v>81</v>
      </c>
      <c r="B34" s="43">
        <v>0</v>
      </c>
      <c r="C34" s="43">
        <v>2007.65</v>
      </c>
      <c r="D34" s="43">
        <v>0</v>
      </c>
      <c r="E34" s="45">
        <v>3329.26</v>
      </c>
      <c r="F34" s="45"/>
      <c r="G34" s="45"/>
      <c r="H34" s="45"/>
      <c r="I34" s="45"/>
      <c r="J34" s="45"/>
      <c r="K34" s="45"/>
      <c r="L34" s="45"/>
      <c r="M34" s="46"/>
      <c r="N34" s="44">
        <f t="shared" si="1"/>
        <v>5336.91</v>
      </c>
      <c r="O34" s="43">
        <f>(N34/N86)*100</f>
        <v>2.942448146001268E-2</v>
      </c>
    </row>
    <row r="35" spans="1:15" s="15" customFormat="1" ht="7.5" customHeight="1" x14ac:dyDescent="0.15">
      <c r="A35" s="42" t="s">
        <v>79</v>
      </c>
      <c r="B35" s="43">
        <v>0</v>
      </c>
      <c r="C35" s="43">
        <v>0</v>
      </c>
      <c r="D35" s="43">
        <v>0</v>
      </c>
      <c r="E35" s="45">
        <v>0</v>
      </c>
      <c r="F35" s="45"/>
      <c r="G35" s="45"/>
      <c r="H35" s="45"/>
      <c r="I35" s="45"/>
      <c r="J35" s="45"/>
      <c r="K35" s="45"/>
      <c r="L35" s="45"/>
      <c r="M35" s="45"/>
      <c r="N35" s="44">
        <f t="shared" si="1"/>
        <v>0</v>
      </c>
      <c r="O35" s="43">
        <f>(N35/N86)*100</f>
        <v>0</v>
      </c>
    </row>
    <row r="36" spans="1:15" s="15" customFormat="1" ht="7.5" customHeight="1" x14ac:dyDescent="0.15">
      <c r="A36" s="42" t="s">
        <v>58</v>
      </c>
      <c r="B36" s="43">
        <v>0</v>
      </c>
      <c r="C36" s="43">
        <v>0</v>
      </c>
      <c r="D36" s="43">
        <v>0</v>
      </c>
      <c r="E36" s="45">
        <v>0</v>
      </c>
      <c r="F36" s="45"/>
      <c r="G36" s="45"/>
      <c r="H36" s="45"/>
      <c r="I36" s="45"/>
      <c r="J36" s="45"/>
      <c r="K36" s="45"/>
      <c r="L36" s="45"/>
      <c r="M36" s="45"/>
      <c r="N36" s="44">
        <f t="shared" si="1"/>
        <v>0</v>
      </c>
      <c r="O36" s="43">
        <f>(N36/N86)*100</f>
        <v>0</v>
      </c>
    </row>
    <row r="37" spans="1:15" s="15" customFormat="1" ht="7.5" customHeight="1" x14ac:dyDescent="0.15">
      <c r="A37" s="42" t="s">
        <v>33</v>
      </c>
      <c r="B37" s="43">
        <v>4542.2700000000004</v>
      </c>
      <c r="C37" s="43">
        <v>5062.26</v>
      </c>
      <c r="D37" s="43">
        <v>3898.97</v>
      </c>
      <c r="E37" s="45">
        <v>5355.22</v>
      </c>
      <c r="F37" s="45"/>
      <c r="G37" s="45"/>
      <c r="H37" s="45"/>
      <c r="I37" s="45"/>
      <c r="J37" s="45"/>
      <c r="K37" s="45"/>
      <c r="L37" s="45"/>
      <c r="M37" s="45"/>
      <c r="N37" s="44">
        <f t="shared" si="1"/>
        <v>18858.72</v>
      </c>
      <c r="O37" s="43">
        <f>(N37/N86)*100</f>
        <v>0.10397553209620743</v>
      </c>
    </row>
    <row r="38" spans="1:15" s="15" customFormat="1" ht="7.5" customHeight="1" x14ac:dyDescent="0.15">
      <c r="A38" s="47" t="s">
        <v>94</v>
      </c>
      <c r="B38" s="60">
        <v>-608567.96</v>
      </c>
      <c r="C38" s="60">
        <v>-681073.22</v>
      </c>
      <c r="D38" s="60">
        <v>-513750.97</v>
      </c>
      <c r="E38" s="46">
        <v>-614015.24</v>
      </c>
      <c r="F38" s="46"/>
      <c r="G38" s="46"/>
      <c r="H38" s="46"/>
      <c r="I38" s="46"/>
      <c r="J38" s="46"/>
      <c r="K38" s="46"/>
      <c r="L38" s="46"/>
      <c r="M38" s="46"/>
      <c r="N38" s="58">
        <f t="shared" si="1"/>
        <v>-2417407.3899999997</v>
      </c>
      <c r="O38" s="43">
        <f>(N38/N86)*100</f>
        <v>-13.328116630850554</v>
      </c>
    </row>
    <row r="39" spans="1:15" s="26" customFormat="1" ht="9" x14ac:dyDescent="0.15">
      <c r="A39" s="48" t="s">
        <v>12</v>
      </c>
      <c r="B39" s="44">
        <f t="shared" ref="B39:O39" si="2">SUM(B4:B38)</f>
        <v>3027465.3600000003</v>
      </c>
      <c r="C39" s="44">
        <f t="shared" si="2"/>
        <v>3338254.12</v>
      </c>
      <c r="D39" s="44">
        <f t="shared" si="2"/>
        <v>2859466.9799999995</v>
      </c>
      <c r="E39" s="44">
        <f t="shared" si="2"/>
        <v>3732211.3999999985</v>
      </c>
      <c r="F39" s="44">
        <f t="shared" si="2"/>
        <v>0</v>
      </c>
      <c r="G39" s="44">
        <f t="shared" si="2"/>
        <v>0</v>
      </c>
      <c r="H39" s="44">
        <f t="shared" si="2"/>
        <v>0</v>
      </c>
      <c r="I39" s="44">
        <f t="shared" si="2"/>
        <v>0</v>
      </c>
      <c r="J39" s="44">
        <f t="shared" si="2"/>
        <v>0</v>
      </c>
      <c r="K39" s="44">
        <f t="shared" si="2"/>
        <v>0</v>
      </c>
      <c r="L39" s="44">
        <f t="shared" si="2"/>
        <v>0</v>
      </c>
      <c r="M39" s="44">
        <f t="shared" si="2"/>
        <v>0</v>
      </c>
      <c r="N39" s="44">
        <f t="shared" si="2"/>
        <v>12957397.859999999</v>
      </c>
      <c r="O39" s="44">
        <f t="shared" si="2"/>
        <v>71.439224776430194</v>
      </c>
    </row>
    <row r="40" spans="1:15" s="16" customFormat="1" ht="9" x14ac:dyDescent="0.15">
      <c r="A40" s="48" t="s">
        <v>59</v>
      </c>
      <c r="B40" s="44">
        <f t="shared" ref="B40:M40" si="3">SUM(B41,B55,B63,B71)</f>
        <v>952269.26000000013</v>
      </c>
      <c r="C40" s="44">
        <f t="shared" si="3"/>
        <v>1217323.52</v>
      </c>
      <c r="D40" s="44">
        <f t="shared" si="3"/>
        <v>1918513.77</v>
      </c>
      <c r="E40" s="44">
        <f t="shared" si="3"/>
        <v>1092147.42</v>
      </c>
      <c r="F40" s="44">
        <f t="shared" si="3"/>
        <v>0</v>
      </c>
      <c r="G40" s="44">
        <f t="shared" si="3"/>
        <v>0</v>
      </c>
      <c r="H40" s="44">
        <f t="shared" si="3"/>
        <v>0</v>
      </c>
      <c r="I40" s="44">
        <f t="shared" si="3"/>
        <v>0</v>
      </c>
      <c r="J40" s="44">
        <f t="shared" si="3"/>
        <v>0</v>
      </c>
      <c r="K40" s="44">
        <f t="shared" si="3"/>
        <v>0</v>
      </c>
      <c r="L40" s="44">
        <f t="shared" si="3"/>
        <v>0</v>
      </c>
      <c r="M40" s="44">
        <f t="shared" si="3"/>
        <v>0</v>
      </c>
      <c r="N40" s="44">
        <f t="shared" ref="N40:N77" si="4">SUM(B40:M40)</f>
        <v>5180253.9700000007</v>
      </c>
      <c r="O40" s="44">
        <f>(N40/N86)*100</f>
        <v>28.560775223569841</v>
      </c>
    </row>
    <row r="41" spans="1:15" s="26" customFormat="1" ht="9" x14ac:dyDescent="0.15">
      <c r="A41" s="48" t="s">
        <v>60</v>
      </c>
      <c r="B41" s="44">
        <f t="shared" ref="B41:N41" si="5">SUM(B42:B54)</f>
        <v>250306.2</v>
      </c>
      <c r="C41" s="44">
        <f t="shared" si="5"/>
        <v>208145.72999999998</v>
      </c>
      <c r="D41" s="44">
        <f t="shared" si="5"/>
        <v>328080.32000000007</v>
      </c>
      <c r="E41" s="44">
        <f t="shared" si="5"/>
        <v>198176.46000000002</v>
      </c>
      <c r="F41" s="44">
        <f t="shared" si="5"/>
        <v>0</v>
      </c>
      <c r="G41" s="44">
        <f t="shared" si="5"/>
        <v>0</v>
      </c>
      <c r="H41" s="44">
        <f t="shared" si="5"/>
        <v>0</v>
      </c>
      <c r="I41" s="44">
        <f t="shared" si="5"/>
        <v>0</v>
      </c>
      <c r="J41" s="44">
        <f t="shared" si="5"/>
        <v>0</v>
      </c>
      <c r="K41" s="44">
        <f t="shared" si="5"/>
        <v>0</v>
      </c>
      <c r="L41" s="44">
        <f t="shared" si="5"/>
        <v>0</v>
      </c>
      <c r="M41" s="44">
        <f t="shared" si="5"/>
        <v>0</v>
      </c>
      <c r="N41" s="44">
        <f t="shared" si="5"/>
        <v>984708.70999999985</v>
      </c>
      <c r="O41" s="44">
        <f>(N41/N86)*100</f>
        <v>5.4290859656445392</v>
      </c>
    </row>
    <row r="42" spans="1:15" s="16" customFormat="1" ht="8.1" customHeight="1" x14ac:dyDescent="0.15">
      <c r="A42" s="42" t="s">
        <v>34</v>
      </c>
      <c r="B42" s="43">
        <v>137764.64000000001</v>
      </c>
      <c r="C42" s="43">
        <v>140058.22</v>
      </c>
      <c r="D42" s="43">
        <v>140058.22</v>
      </c>
      <c r="E42" s="43">
        <v>140058.22</v>
      </c>
      <c r="F42" s="43"/>
      <c r="G42" s="43"/>
      <c r="H42" s="43"/>
      <c r="I42" s="43"/>
      <c r="J42" s="43"/>
      <c r="K42" s="43"/>
      <c r="L42" s="43"/>
      <c r="M42" s="43"/>
      <c r="N42" s="44">
        <f t="shared" si="4"/>
        <v>557939.29999999993</v>
      </c>
      <c r="O42" s="43">
        <f>(N42/N86)*100</f>
        <v>3.0761385499591429</v>
      </c>
    </row>
    <row r="43" spans="1:15" s="16" customFormat="1" ht="8.1" customHeight="1" x14ac:dyDescent="0.15">
      <c r="A43" s="42" t="s">
        <v>92</v>
      </c>
      <c r="B43" s="43">
        <v>0</v>
      </c>
      <c r="C43" s="43">
        <v>0</v>
      </c>
      <c r="D43" s="43">
        <v>0</v>
      </c>
      <c r="E43" s="43">
        <v>0</v>
      </c>
      <c r="F43" s="43"/>
      <c r="G43" s="43"/>
      <c r="H43" s="43"/>
      <c r="I43" s="43"/>
      <c r="J43" s="43"/>
      <c r="K43" s="43"/>
      <c r="L43" s="43"/>
      <c r="M43" s="43"/>
      <c r="N43" s="44">
        <f t="shared" si="4"/>
        <v>0</v>
      </c>
      <c r="O43" s="43">
        <f>(N43/N86)*100</f>
        <v>0</v>
      </c>
    </row>
    <row r="44" spans="1:15" s="16" customFormat="1" ht="8.1" customHeight="1" x14ac:dyDescent="0.15">
      <c r="A44" s="42" t="s">
        <v>100</v>
      </c>
      <c r="B44" s="43">
        <v>0</v>
      </c>
      <c r="C44" s="43">
        <v>0</v>
      </c>
      <c r="D44" s="43">
        <v>0</v>
      </c>
      <c r="E44" s="43">
        <v>0</v>
      </c>
      <c r="F44" s="43"/>
      <c r="G44" s="43"/>
      <c r="H44" s="43"/>
      <c r="I44" s="43"/>
      <c r="J44" s="49"/>
      <c r="K44" s="43"/>
      <c r="L44" s="43"/>
      <c r="M44" s="50"/>
      <c r="N44" s="44">
        <f t="shared" si="4"/>
        <v>0</v>
      </c>
      <c r="O44" s="43">
        <f>(N44/N86)*100</f>
        <v>0</v>
      </c>
    </row>
    <row r="45" spans="1:15" s="16" customFormat="1" ht="8.1" customHeight="1" x14ac:dyDescent="0.15">
      <c r="A45" s="42" t="s">
        <v>35</v>
      </c>
      <c r="B45" s="43">
        <v>0</v>
      </c>
      <c r="C45" s="43">
        <v>9847.4699999999993</v>
      </c>
      <c r="D45" s="43">
        <v>4217.7</v>
      </c>
      <c r="E45" s="43">
        <v>4217.7</v>
      </c>
      <c r="F45" s="43"/>
      <c r="G45" s="43"/>
      <c r="H45" s="43"/>
      <c r="I45" s="43"/>
      <c r="J45" s="43"/>
      <c r="K45" s="43"/>
      <c r="L45" s="43"/>
      <c r="M45" s="43"/>
      <c r="N45" s="44">
        <f t="shared" si="4"/>
        <v>18282.87</v>
      </c>
      <c r="O45" s="43">
        <f>(N45/N86)*100</f>
        <v>0.10080064482084615</v>
      </c>
    </row>
    <row r="46" spans="1:15" s="16" customFormat="1" ht="8.1" customHeight="1" x14ac:dyDescent="0.15">
      <c r="A46" s="42" t="s">
        <v>45</v>
      </c>
      <c r="B46" s="43">
        <v>4791.29</v>
      </c>
      <c r="C46" s="43">
        <v>4791.29</v>
      </c>
      <c r="D46" s="43">
        <v>4791.29</v>
      </c>
      <c r="E46" s="43">
        <v>5555.9</v>
      </c>
      <c r="F46" s="43"/>
      <c r="G46" s="43"/>
      <c r="H46" s="43"/>
      <c r="I46" s="43"/>
      <c r="J46" s="43"/>
      <c r="K46" s="43"/>
      <c r="L46" s="43"/>
      <c r="M46" s="43"/>
      <c r="N46" s="44">
        <f t="shared" si="4"/>
        <v>19929.769999999997</v>
      </c>
      <c r="O46" s="43">
        <f>(N46/N86)*100</f>
        <v>0.10988065151320085</v>
      </c>
    </row>
    <row r="47" spans="1:15" s="16" customFormat="1" ht="8.1" customHeight="1" x14ac:dyDescent="0.15">
      <c r="A47" s="42" t="s">
        <v>98</v>
      </c>
      <c r="B47" s="43">
        <v>61529.22</v>
      </c>
      <c r="C47" s="43">
        <v>0</v>
      </c>
      <c r="D47" s="43">
        <v>136073.22</v>
      </c>
      <c r="E47" s="43">
        <v>0</v>
      </c>
      <c r="F47" s="43"/>
      <c r="G47" s="43"/>
      <c r="H47" s="43"/>
      <c r="I47" s="60"/>
      <c r="J47" s="43"/>
      <c r="K47" s="43"/>
      <c r="L47" s="43"/>
      <c r="M47" s="43"/>
      <c r="N47" s="44">
        <f t="shared" si="4"/>
        <v>197602.44</v>
      </c>
      <c r="O47" s="43">
        <f>(N47/N86)*100</f>
        <v>1.0894598807612021</v>
      </c>
    </row>
    <row r="48" spans="1:15" s="16" customFormat="1" ht="8.1" customHeight="1" x14ac:dyDescent="0.15">
      <c r="A48" s="42" t="s">
        <v>101</v>
      </c>
      <c r="B48" s="43">
        <v>0</v>
      </c>
      <c r="C48" s="43">
        <v>0</v>
      </c>
      <c r="D48" s="43">
        <v>0</v>
      </c>
      <c r="E48" s="43">
        <v>0</v>
      </c>
      <c r="F48" s="43"/>
      <c r="G48" s="43"/>
      <c r="H48" s="43"/>
      <c r="I48" s="43"/>
      <c r="J48" s="43"/>
      <c r="K48" s="43"/>
      <c r="L48" s="43"/>
      <c r="M48" s="43"/>
      <c r="N48" s="44">
        <f t="shared" si="4"/>
        <v>0</v>
      </c>
      <c r="O48" s="43">
        <f>(N48/N86)*100</f>
        <v>0</v>
      </c>
    </row>
    <row r="49" spans="1:15" s="16" customFormat="1" ht="8.1" customHeight="1" x14ac:dyDescent="0.15">
      <c r="A49" s="42" t="s">
        <v>84</v>
      </c>
      <c r="B49" s="43">
        <v>21305.8</v>
      </c>
      <c r="C49" s="43">
        <v>26132.09</v>
      </c>
      <c r="D49" s="43">
        <v>21305.81</v>
      </c>
      <c r="E49" s="43">
        <v>27622.19</v>
      </c>
      <c r="F49" s="43"/>
      <c r="G49" s="43"/>
      <c r="H49" s="43"/>
      <c r="I49" s="43"/>
      <c r="J49" s="43"/>
      <c r="K49" s="43"/>
      <c r="L49" s="43"/>
      <c r="M49" s="43"/>
      <c r="N49" s="44">
        <f t="shared" si="4"/>
        <v>96365.89</v>
      </c>
      <c r="O49" s="43">
        <f>(N49/N86)*100</f>
        <v>0.53130300935983954</v>
      </c>
    </row>
    <row r="50" spans="1:15" s="16" customFormat="1" ht="8.1" customHeight="1" x14ac:dyDescent="0.15">
      <c r="A50" s="42" t="s">
        <v>82</v>
      </c>
      <c r="B50" s="43">
        <v>18204.39</v>
      </c>
      <c r="C50" s="43">
        <v>20605.8</v>
      </c>
      <c r="D50" s="43">
        <v>17068.080000000002</v>
      </c>
      <c r="E50" s="43">
        <v>17068.080000000002</v>
      </c>
      <c r="F50" s="43"/>
      <c r="G50" s="43"/>
      <c r="H50" s="43"/>
      <c r="I50" s="43"/>
      <c r="J50" s="43"/>
      <c r="K50" s="43"/>
      <c r="L50" s="43"/>
      <c r="M50" s="43"/>
      <c r="N50" s="44">
        <f t="shared" si="4"/>
        <v>72946.350000000006</v>
      </c>
      <c r="O50" s="43">
        <f>(N50/N86)*100</f>
        <v>0.4021818848641997</v>
      </c>
    </row>
    <row r="51" spans="1:15" s="16" customFormat="1" ht="8.1" customHeight="1" x14ac:dyDescent="0.15">
      <c r="A51" s="42" t="s">
        <v>83</v>
      </c>
      <c r="B51" s="43">
        <v>4431.8</v>
      </c>
      <c r="C51" s="43">
        <v>4431.8</v>
      </c>
      <c r="D51" s="43">
        <v>3654.37</v>
      </c>
      <c r="E51" s="43">
        <v>3654.37</v>
      </c>
      <c r="F51" s="43"/>
      <c r="G51" s="43"/>
      <c r="H51" s="43"/>
      <c r="I51" s="43"/>
      <c r="J51" s="60"/>
      <c r="K51" s="43"/>
      <c r="L51" s="43"/>
      <c r="M51" s="43"/>
      <c r="N51" s="44">
        <f t="shared" si="4"/>
        <v>16172.34</v>
      </c>
      <c r="O51" s="43">
        <f>(N51/N86)*100</f>
        <v>8.9164463799281127E-2</v>
      </c>
    </row>
    <row r="52" spans="1:15" s="16" customFormat="1" ht="8.1" customHeight="1" x14ac:dyDescent="0.15">
      <c r="A52" s="42" t="s">
        <v>88</v>
      </c>
      <c r="B52" s="43">
        <v>0</v>
      </c>
      <c r="C52" s="43">
        <v>0</v>
      </c>
      <c r="D52" s="43">
        <v>0</v>
      </c>
      <c r="E52" s="43">
        <v>0</v>
      </c>
      <c r="F52" s="43"/>
      <c r="G52" s="43"/>
      <c r="H52" s="43"/>
      <c r="I52" s="43"/>
      <c r="J52" s="43"/>
      <c r="K52" s="43"/>
      <c r="L52" s="60"/>
      <c r="M52" s="43"/>
      <c r="N52" s="44">
        <f t="shared" si="4"/>
        <v>0</v>
      </c>
      <c r="O52" s="43">
        <f>(N52/N86)*100</f>
        <v>0</v>
      </c>
    </row>
    <row r="53" spans="1:15" s="16" customFormat="1" ht="8.1" customHeight="1" x14ac:dyDescent="0.15">
      <c r="A53" s="42" t="s">
        <v>95</v>
      </c>
      <c r="B53" s="43">
        <v>0</v>
      </c>
      <c r="C53" s="43">
        <v>0</v>
      </c>
      <c r="D53" s="43">
        <v>0</v>
      </c>
      <c r="E53" s="43">
        <v>0</v>
      </c>
      <c r="F53" s="43"/>
      <c r="G53" s="43"/>
      <c r="H53" s="43"/>
      <c r="I53" s="43"/>
      <c r="J53" s="43"/>
      <c r="K53" s="43"/>
      <c r="L53" s="60"/>
      <c r="M53" s="43"/>
      <c r="N53" s="44">
        <f t="shared" si="4"/>
        <v>0</v>
      </c>
      <c r="O53" s="43">
        <f>(N53/N86)*100</f>
        <v>0</v>
      </c>
    </row>
    <row r="54" spans="1:15" s="16" customFormat="1" ht="8.1" customHeight="1" x14ac:dyDescent="0.15">
      <c r="A54" s="42" t="s">
        <v>89</v>
      </c>
      <c r="B54" s="43">
        <v>2279.06</v>
      </c>
      <c r="C54" s="43">
        <v>2279.06</v>
      </c>
      <c r="D54" s="43">
        <v>911.63</v>
      </c>
      <c r="E54" s="43">
        <v>0</v>
      </c>
      <c r="F54" s="43"/>
      <c r="G54" s="60"/>
      <c r="H54" s="43"/>
      <c r="I54" s="43"/>
      <c r="J54" s="43"/>
      <c r="K54" s="43"/>
      <c r="L54" s="43"/>
      <c r="M54" s="43"/>
      <c r="N54" s="44">
        <f t="shared" si="4"/>
        <v>5469.75</v>
      </c>
      <c r="O54" s="43">
        <f>(N54/N86)*100</f>
        <v>3.015688056682694E-2</v>
      </c>
    </row>
    <row r="55" spans="1:15" s="16" customFormat="1" ht="9" x14ac:dyDescent="0.15">
      <c r="A55" s="48" t="s">
        <v>61</v>
      </c>
      <c r="B55" s="44">
        <f t="shared" ref="B55:M55" si="6">SUM(B56:B62)</f>
        <v>693601.66</v>
      </c>
      <c r="C55" s="44">
        <f t="shared" si="6"/>
        <v>708538.83</v>
      </c>
      <c r="D55" s="44">
        <f t="shared" si="6"/>
        <v>641516.09000000008</v>
      </c>
      <c r="E55" s="44">
        <f t="shared" si="6"/>
        <v>728687.98</v>
      </c>
      <c r="F55" s="44">
        <f t="shared" si="6"/>
        <v>0</v>
      </c>
      <c r="G55" s="44">
        <f t="shared" si="6"/>
        <v>0</v>
      </c>
      <c r="H55" s="44">
        <f t="shared" si="6"/>
        <v>0</v>
      </c>
      <c r="I55" s="44">
        <f t="shared" si="6"/>
        <v>0</v>
      </c>
      <c r="J55" s="44">
        <f t="shared" si="6"/>
        <v>0</v>
      </c>
      <c r="K55" s="44">
        <f t="shared" si="6"/>
        <v>0</v>
      </c>
      <c r="L55" s="44">
        <f t="shared" si="6"/>
        <v>0</v>
      </c>
      <c r="M55" s="44">
        <f t="shared" si="6"/>
        <v>0</v>
      </c>
      <c r="N55" s="44">
        <f t="shared" si="4"/>
        <v>2772344.56</v>
      </c>
      <c r="O55" s="44">
        <f>(N55/N86)*100</f>
        <v>15.285024687785068</v>
      </c>
    </row>
    <row r="56" spans="1:15" s="16" customFormat="1" ht="8.1" customHeight="1" x14ac:dyDescent="0.15">
      <c r="A56" s="42" t="s">
        <v>36</v>
      </c>
      <c r="B56" s="43">
        <v>0</v>
      </c>
      <c r="C56" s="43">
        <v>12000.4</v>
      </c>
      <c r="D56" s="43">
        <v>12000.4</v>
      </c>
      <c r="E56" s="43">
        <v>12000.4</v>
      </c>
      <c r="F56" s="43"/>
      <c r="G56" s="43"/>
      <c r="H56" s="43"/>
      <c r="I56" s="43"/>
      <c r="J56" s="43"/>
      <c r="K56" s="43"/>
      <c r="L56" s="43"/>
      <c r="M56" s="43"/>
      <c r="N56" s="44">
        <f t="shared" si="4"/>
        <v>36001.199999999997</v>
      </c>
      <c r="O56" s="43">
        <f>(N56/N86)*100</f>
        <v>0.1984887588395173</v>
      </c>
    </row>
    <row r="57" spans="1:15" s="16" customFormat="1" ht="8.1" customHeight="1" x14ac:dyDescent="0.15">
      <c r="A57" s="42" t="s">
        <v>55</v>
      </c>
      <c r="B57" s="43">
        <v>0</v>
      </c>
      <c r="C57" s="43">
        <v>0</v>
      </c>
      <c r="D57" s="43">
        <v>15962.26</v>
      </c>
      <c r="E57" s="43">
        <v>7981.13</v>
      </c>
      <c r="F57" s="43"/>
      <c r="G57" s="43"/>
      <c r="H57" s="43"/>
      <c r="I57" s="43"/>
      <c r="J57" s="43"/>
      <c r="K57" s="43"/>
      <c r="L57" s="43"/>
      <c r="M57" s="43"/>
      <c r="N57" s="44">
        <f t="shared" si="4"/>
        <v>23943.39</v>
      </c>
      <c r="O57" s="43">
        <f>(N57/N86)*100</f>
        <v>0.13200931534255833</v>
      </c>
    </row>
    <row r="58" spans="1:15" s="16" customFormat="1" ht="8.1" customHeight="1" x14ac:dyDescent="0.15">
      <c r="A58" s="42" t="s">
        <v>77</v>
      </c>
      <c r="B58" s="43">
        <v>0</v>
      </c>
      <c r="C58" s="43">
        <v>0</v>
      </c>
      <c r="D58" s="43">
        <v>0</v>
      </c>
      <c r="E58" s="43">
        <v>0</v>
      </c>
      <c r="F58" s="43"/>
      <c r="G58" s="43"/>
      <c r="H58" s="43"/>
      <c r="I58" s="43"/>
      <c r="J58" s="43"/>
      <c r="K58" s="43"/>
      <c r="L58" s="43"/>
      <c r="M58" s="43"/>
      <c r="N58" s="44">
        <f t="shared" si="4"/>
        <v>0</v>
      </c>
      <c r="O58" s="43">
        <f>(N58/N86)*100</f>
        <v>0</v>
      </c>
    </row>
    <row r="59" spans="1:15" s="16" customFormat="1" ht="8.1" customHeight="1" x14ac:dyDescent="0.15">
      <c r="A59" s="42" t="s">
        <v>90</v>
      </c>
      <c r="B59" s="43">
        <v>0</v>
      </c>
      <c r="C59" s="43">
        <v>0</v>
      </c>
      <c r="D59" s="43">
        <v>0</v>
      </c>
      <c r="E59" s="43">
        <v>0</v>
      </c>
      <c r="F59" s="43"/>
      <c r="G59" s="43"/>
      <c r="H59" s="43"/>
      <c r="I59" s="43"/>
      <c r="J59" s="43"/>
      <c r="K59" s="43"/>
      <c r="L59" s="60"/>
      <c r="M59" s="43"/>
      <c r="N59" s="44">
        <f t="shared" si="4"/>
        <v>0</v>
      </c>
      <c r="O59" s="43">
        <f>(N59/N86)*100</f>
        <v>0</v>
      </c>
    </row>
    <row r="60" spans="1:15" s="16" customFormat="1" ht="8.1" customHeight="1" x14ac:dyDescent="0.15">
      <c r="A60" s="42" t="s">
        <v>56</v>
      </c>
      <c r="B60" s="43">
        <v>0</v>
      </c>
      <c r="C60" s="43">
        <v>0</v>
      </c>
      <c r="D60" s="43">
        <v>39767.67</v>
      </c>
      <c r="E60" s="43">
        <v>39767.67</v>
      </c>
      <c r="F60" s="43"/>
      <c r="G60" s="43"/>
      <c r="H60" s="43"/>
      <c r="I60" s="43"/>
      <c r="J60" s="43"/>
      <c r="K60" s="43"/>
      <c r="L60" s="43"/>
      <c r="M60" s="43"/>
      <c r="N60" s="44">
        <f t="shared" si="4"/>
        <v>79535.34</v>
      </c>
      <c r="O60" s="43">
        <f>(N60/N86)*100</f>
        <v>0.43850957524968653</v>
      </c>
    </row>
    <row r="61" spans="1:15" s="15" customFormat="1" ht="8.1" customHeight="1" x14ac:dyDescent="0.15">
      <c r="A61" s="42" t="s">
        <v>57</v>
      </c>
      <c r="B61" s="45">
        <v>81348.850000000006</v>
      </c>
      <c r="C61" s="43">
        <v>51436.31</v>
      </c>
      <c r="D61" s="43">
        <v>48234.61</v>
      </c>
      <c r="E61" s="43">
        <v>48349.08</v>
      </c>
      <c r="F61" s="43"/>
      <c r="G61" s="43"/>
      <c r="H61" s="43"/>
      <c r="I61" s="43"/>
      <c r="J61" s="43"/>
      <c r="K61" s="43"/>
      <c r="L61" s="43"/>
      <c r="M61" s="43"/>
      <c r="N61" s="44">
        <f>SUM(B61:M61)</f>
        <v>229368.85000000003</v>
      </c>
      <c r="O61" s="43">
        <f>(N61/N86)*100</f>
        <v>1.2646005786736951</v>
      </c>
    </row>
    <row r="62" spans="1:15" s="15" customFormat="1" ht="8.1" customHeight="1" x14ac:dyDescent="0.15">
      <c r="A62" s="42" t="s">
        <v>68</v>
      </c>
      <c r="B62" s="43">
        <v>612252.81000000006</v>
      </c>
      <c r="C62" s="43">
        <v>645102.12</v>
      </c>
      <c r="D62" s="43">
        <v>525551.15</v>
      </c>
      <c r="E62" s="45">
        <v>620589.69999999995</v>
      </c>
      <c r="F62" s="45"/>
      <c r="G62" s="45"/>
      <c r="H62" s="45"/>
      <c r="I62" s="45"/>
      <c r="J62" s="45"/>
      <c r="K62" s="45"/>
      <c r="L62" s="45"/>
      <c r="M62" s="45"/>
      <c r="N62" s="44">
        <f>SUM(B62:M62)</f>
        <v>2403495.7800000003</v>
      </c>
      <c r="O62" s="43">
        <f>(N62/N86)*100</f>
        <v>13.251416459679612</v>
      </c>
    </row>
    <row r="63" spans="1:15" s="16" customFormat="1" ht="9" x14ac:dyDescent="0.15">
      <c r="A63" s="48" t="s">
        <v>62</v>
      </c>
      <c r="B63" s="44">
        <f t="shared" ref="B63:M63" si="7">SUM(B64:B70)</f>
        <v>0</v>
      </c>
      <c r="C63" s="44">
        <f t="shared" si="7"/>
        <v>0</v>
      </c>
      <c r="D63" s="44">
        <f t="shared" si="7"/>
        <v>34318.68</v>
      </c>
      <c r="E63" s="44">
        <f t="shared" si="7"/>
        <v>10583.060000000001</v>
      </c>
      <c r="F63" s="44">
        <f t="shared" si="7"/>
        <v>0</v>
      </c>
      <c r="G63" s="44">
        <f t="shared" si="7"/>
        <v>0</v>
      </c>
      <c r="H63" s="44">
        <f t="shared" si="7"/>
        <v>0</v>
      </c>
      <c r="I63" s="44">
        <f t="shared" si="7"/>
        <v>0</v>
      </c>
      <c r="J63" s="44">
        <f t="shared" si="7"/>
        <v>0</v>
      </c>
      <c r="K63" s="44">
        <f t="shared" si="7"/>
        <v>0</v>
      </c>
      <c r="L63" s="44">
        <f t="shared" si="7"/>
        <v>0</v>
      </c>
      <c r="M63" s="44">
        <f t="shared" si="7"/>
        <v>0</v>
      </c>
      <c r="N63" s="44">
        <f t="shared" si="4"/>
        <v>44901.740000000005</v>
      </c>
      <c r="O63" s="44">
        <f>(N63/N86)*100</f>
        <v>0.24756093247821492</v>
      </c>
    </row>
    <row r="64" spans="1:15" s="16" customFormat="1" ht="8.1" customHeight="1" x14ac:dyDescent="0.15">
      <c r="A64" s="42" t="s">
        <v>75</v>
      </c>
      <c r="B64" s="43">
        <v>0</v>
      </c>
      <c r="C64" s="43">
        <v>0</v>
      </c>
      <c r="D64" s="43">
        <v>34318.68</v>
      </c>
      <c r="E64" s="43">
        <v>6293.06</v>
      </c>
      <c r="F64" s="43"/>
      <c r="G64" s="43"/>
      <c r="H64" s="43"/>
      <c r="I64" s="43"/>
      <c r="J64" s="43"/>
      <c r="K64" s="43"/>
      <c r="L64" s="43"/>
      <c r="M64" s="43"/>
      <c r="N64" s="44">
        <f t="shared" si="4"/>
        <v>40611.74</v>
      </c>
      <c r="O64" s="43">
        <f>(N64/N86)*100</f>
        <v>0.22390847713168396</v>
      </c>
    </row>
    <row r="65" spans="1:15" s="16" customFormat="1" ht="8.1" customHeight="1" x14ac:dyDescent="0.15">
      <c r="A65" s="42" t="s">
        <v>86</v>
      </c>
      <c r="B65" s="43">
        <v>0</v>
      </c>
      <c r="C65" s="43">
        <v>0</v>
      </c>
      <c r="D65" s="43">
        <v>0</v>
      </c>
      <c r="E65" s="43">
        <v>0</v>
      </c>
      <c r="F65" s="43"/>
      <c r="G65" s="43"/>
      <c r="H65" s="43"/>
      <c r="I65" s="43"/>
      <c r="J65" s="43"/>
      <c r="K65" s="43"/>
      <c r="L65" s="43"/>
      <c r="M65" s="43"/>
      <c r="N65" s="44">
        <f t="shared" si="4"/>
        <v>0</v>
      </c>
      <c r="O65" s="43">
        <f>(N65/N86)*100</f>
        <v>0</v>
      </c>
    </row>
    <row r="66" spans="1:15" s="16" customFormat="1" ht="8.1" customHeight="1" x14ac:dyDescent="0.15">
      <c r="A66" s="42" t="s">
        <v>72</v>
      </c>
      <c r="B66" s="43">
        <v>0</v>
      </c>
      <c r="C66" s="43">
        <v>0</v>
      </c>
      <c r="D66" s="43">
        <v>0</v>
      </c>
      <c r="E66" s="43">
        <v>4290</v>
      </c>
      <c r="F66" s="43"/>
      <c r="G66" s="43"/>
      <c r="H66" s="43"/>
      <c r="I66" s="43"/>
      <c r="J66" s="43"/>
      <c r="K66" s="43"/>
      <c r="L66" s="43"/>
      <c r="M66" s="43"/>
      <c r="N66" s="44">
        <f t="shared" si="4"/>
        <v>4290</v>
      </c>
      <c r="O66" s="43">
        <f>(N66/N$86)*100</f>
        <v>2.3652455346530932E-2</v>
      </c>
    </row>
    <row r="67" spans="1:15" s="16" customFormat="1" ht="8.1" customHeight="1" x14ac:dyDescent="0.15">
      <c r="A67" s="42" t="s">
        <v>91</v>
      </c>
      <c r="B67" s="43">
        <v>0</v>
      </c>
      <c r="C67" s="43">
        <v>0</v>
      </c>
      <c r="D67" s="43">
        <v>0</v>
      </c>
      <c r="E67" s="43">
        <v>0</v>
      </c>
      <c r="F67" s="43"/>
      <c r="G67" s="43"/>
      <c r="H67" s="43"/>
      <c r="I67" s="43"/>
      <c r="J67" s="43"/>
      <c r="K67" s="43"/>
      <c r="L67" s="43"/>
      <c r="M67" s="43"/>
      <c r="N67" s="44">
        <f t="shared" si="4"/>
        <v>0</v>
      </c>
      <c r="O67" s="43">
        <f>(N67/N$86)*100</f>
        <v>0</v>
      </c>
    </row>
    <row r="68" spans="1:15" s="16" customFormat="1" ht="8.1" customHeight="1" x14ac:dyDescent="0.15">
      <c r="A68" s="42" t="s">
        <v>96</v>
      </c>
      <c r="B68" s="43">
        <v>0</v>
      </c>
      <c r="C68" s="43">
        <v>0</v>
      </c>
      <c r="D68" s="43">
        <v>0</v>
      </c>
      <c r="E68" s="43">
        <v>0</v>
      </c>
      <c r="F68" s="43"/>
      <c r="G68" s="43"/>
      <c r="H68" s="43"/>
      <c r="I68" s="43"/>
      <c r="J68" s="43"/>
      <c r="K68" s="43"/>
      <c r="L68" s="43"/>
      <c r="M68" s="43"/>
      <c r="N68" s="44">
        <f>SUM(B68:M68)</f>
        <v>0</v>
      </c>
      <c r="O68" s="43">
        <f>(N68/N86)*100</f>
        <v>0</v>
      </c>
    </row>
    <row r="69" spans="1:15" s="16" customFormat="1" ht="8.1" customHeight="1" x14ac:dyDescent="0.15">
      <c r="A69" s="42" t="s">
        <v>97</v>
      </c>
      <c r="B69" s="43">
        <v>0</v>
      </c>
      <c r="C69" s="43">
        <v>0</v>
      </c>
      <c r="D69" s="43">
        <v>0</v>
      </c>
      <c r="E69" s="43">
        <v>0</v>
      </c>
      <c r="F69" s="43"/>
      <c r="G69" s="43"/>
      <c r="H69" s="43"/>
      <c r="I69" s="43"/>
      <c r="J69" s="43"/>
      <c r="K69" s="43"/>
      <c r="L69" s="43"/>
      <c r="M69" s="43"/>
      <c r="N69" s="44">
        <f t="shared" ref="N69" si="8">SUM(B69:M69)</f>
        <v>0</v>
      </c>
      <c r="O69" s="43">
        <f>(N69/N86)*100</f>
        <v>0</v>
      </c>
    </row>
    <row r="70" spans="1:15" s="16" customFormat="1" ht="8.1" customHeight="1" x14ac:dyDescent="0.15">
      <c r="A70" s="42" t="s">
        <v>102</v>
      </c>
      <c r="B70" s="43">
        <v>0</v>
      </c>
      <c r="C70" s="43">
        <v>0</v>
      </c>
      <c r="D70" s="43">
        <v>0</v>
      </c>
      <c r="E70" s="43">
        <v>0</v>
      </c>
      <c r="F70" s="43"/>
      <c r="G70" s="43"/>
      <c r="H70" s="43"/>
      <c r="I70" s="43"/>
      <c r="J70" s="43"/>
      <c r="K70" s="43"/>
      <c r="L70" s="43"/>
      <c r="M70" s="43"/>
      <c r="N70" s="44">
        <f t="shared" si="4"/>
        <v>0</v>
      </c>
      <c r="O70" s="43">
        <f>(N70/N86)*100</f>
        <v>0</v>
      </c>
    </row>
    <row r="71" spans="1:15" s="16" customFormat="1" ht="8.25" customHeight="1" x14ac:dyDescent="0.15">
      <c r="A71" s="48" t="s">
        <v>63</v>
      </c>
      <c r="B71" s="44">
        <f t="shared" ref="B71:N71" si="9">SUM(B72:B85)</f>
        <v>8361.4</v>
      </c>
      <c r="C71" s="44">
        <f t="shared" si="9"/>
        <v>300638.96000000002</v>
      </c>
      <c r="D71" s="44">
        <f t="shared" si="9"/>
        <v>914598.67999999993</v>
      </c>
      <c r="E71" s="44">
        <f t="shared" si="9"/>
        <v>154699.92000000001</v>
      </c>
      <c r="F71" s="44">
        <f t="shared" si="9"/>
        <v>0</v>
      </c>
      <c r="G71" s="44">
        <f t="shared" si="9"/>
        <v>0</v>
      </c>
      <c r="H71" s="44">
        <f t="shared" si="9"/>
        <v>0</v>
      </c>
      <c r="I71" s="58">
        <f t="shared" si="9"/>
        <v>0</v>
      </c>
      <c r="J71" s="44">
        <f t="shared" si="9"/>
        <v>0</v>
      </c>
      <c r="K71" s="58">
        <f t="shared" si="9"/>
        <v>0</v>
      </c>
      <c r="L71" s="44">
        <f t="shared" si="9"/>
        <v>0</v>
      </c>
      <c r="M71" s="44">
        <f t="shared" si="9"/>
        <v>0</v>
      </c>
      <c r="N71" s="44">
        <f t="shared" si="9"/>
        <v>1378298.96</v>
      </c>
      <c r="O71" s="44">
        <f>(N71/N86)*100</f>
        <v>7.5991036376620098</v>
      </c>
    </row>
    <row r="72" spans="1:15" s="36" customFormat="1" ht="7.5" customHeight="1" x14ac:dyDescent="0.15">
      <c r="A72" s="51" t="s">
        <v>37</v>
      </c>
      <c r="B72" s="52">
        <v>8361.4</v>
      </c>
      <c r="C72" s="52">
        <v>638.96</v>
      </c>
      <c r="D72" s="52">
        <v>14598.68</v>
      </c>
      <c r="E72" s="52">
        <v>4699.92</v>
      </c>
      <c r="F72" s="52"/>
      <c r="G72" s="52"/>
      <c r="H72" s="59"/>
      <c r="I72" s="52"/>
      <c r="J72" s="52"/>
      <c r="K72" s="52"/>
      <c r="L72" s="52"/>
      <c r="M72" s="52"/>
      <c r="N72" s="53">
        <f t="shared" si="4"/>
        <v>28298.959999999999</v>
      </c>
      <c r="O72" s="52">
        <f>(N72/N86)*100</f>
        <v>0.15602328385856992</v>
      </c>
    </row>
    <row r="73" spans="1:15" s="36" customFormat="1" ht="7.5" customHeight="1" x14ac:dyDescent="0.15">
      <c r="A73" s="51" t="s">
        <v>104</v>
      </c>
      <c r="B73" s="52">
        <v>0</v>
      </c>
      <c r="C73" s="52">
        <v>300000</v>
      </c>
      <c r="D73" s="52">
        <v>0</v>
      </c>
      <c r="E73" s="52">
        <v>0</v>
      </c>
      <c r="F73" s="52"/>
      <c r="G73" s="52"/>
      <c r="H73" s="52"/>
      <c r="I73" s="52"/>
      <c r="J73" s="52"/>
      <c r="K73" s="52"/>
      <c r="L73" s="52"/>
      <c r="M73" s="59"/>
      <c r="N73" s="53">
        <f t="shared" si="4"/>
        <v>300000</v>
      </c>
      <c r="O73" s="52">
        <f>(N73/N86)*100</f>
        <v>1.6540178564007646</v>
      </c>
    </row>
    <row r="74" spans="1:15" s="36" customFormat="1" ht="7.5" customHeight="1" x14ac:dyDescent="0.15">
      <c r="A74" s="51" t="s">
        <v>106</v>
      </c>
      <c r="B74" s="52">
        <v>0</v>
      </c>
      <c r="C74" s="52">
        <v>0</v>
      </c>
      <c r="D74" s="52">
        <v>300000</v>
      </c>
      <c r="E74" s="52">
        <v>0</v>
      </c>
      <c r="F74" s="52"/>
      <c r="G74" s="52"/>
      <c r="H74" s="52"/>
      <c r="I74" s="52"/>
      <c r="J74" s="52"/>
      <c r="K74" s="52"/>
      <c r="L74" s="52"/>
      <c r="M74" s="59"/>
      <c r="N74" s="53">
        <f t="shared" si="4"/>
        <v>300000</v>
      </c>
      <c r="O74" s="52">
        <f>(N74/N86)*100</f>
        <v>1.6540178564007646</v>
      </c>
    </row>
    <row r="75" spans="1:15" s="36" customFormat="1" ht="7.5" customHeight="1" x14ac:dyDescent="0.15">
      <c r="A75" s="51" t="s">
        <v>105</v>
      </c>
      <c r="B75" s="52">
        <v>0</v>
      </c>
      <c r="C75" s="52">
        <v>0</v>
      </c>
      <c r="D75" s="52">
        <v>300000</v>
      </c>
      <c r="E75" s="52">
        <v>0</v>
      </c>
      <c r="F75" s="52"/>
      <c r="G75" s="52"/>
      <c r="H75" s="52"/>
      <c r="I75" s="52"/>
      <c r="J75" s="52"/>
      <c r="K75" s="52"/>
      <c r="L75" s="59"/>
      <c r="M75" s="59"/>
      <c r="N75" s="53">
        <f t="shared" si="4"/>
        <v>300000</v>
      </c>
      <c r="O75" s="52">
        <f>(N75/N86)*100</f>
        <v>1.6540178564007646</v>
      </c>
    </row>
    <row r="76" spans="1:15" s="36" customFormat="1" ht="7.5" customHeight="1" x14ac:dyDescent="0.15">
      <c r="A76" s="51" t="s">
        <v>107</v>
      </c>
      <c r="B76" s="54"/>
      <c r="C76" s="54">
        <v>0</v>
      </c>
      <c r="D76" s="54">
        <v>300000</v>
      </c>
      <c r="E76" s="54">
        <v>0</v>
      </c>
      <c r="F76" s="54"/>
      <c r="G76" s="54"/>
      <c r="H76" s="54"/>
      <c r="I76" s="54"/>
      <c r="J76" s="54"/>
      <c r="K76" s="57"/>
      <c r="L76" s="54"/>
      <c r="M76" s="54"/>
      <c r="N76" s="53">
        <f t="shared" si="4"/>
        <v>300000</v>
      </c>
      <c r="O76" s="43">
        <f>(N76/N86)*100</f>
        <v>1.6540178564007646</v>
      </c>
    </row>
    <row r="77" spans="1:15" s="36" customFormat="1" ht="7.5" customHeight="1" x14ac:dyDescent="0.15">
      <c r="A77" s="51" t="s">
        <v>109</v>
      </c>
      <c r="B77" s="52"/>
      <c r="C77" s="52">
        <v>0</v>
      </c>
      <c r="D77" s="52">
        <v>0</v>
      </c>
      <c r="E77" s="52">
        <v>150000</v>
      </c>
      <c r="F77" s="52"/>
      <c r="G77" s="52"/>
      <c r="H77" s="52"/>
      <c r="I77" s="52"/>
      <c r="J77" s="52"/>
      <c r="K77" s="52"/>
      <c r="L77" s="59"/>
      <c r="M77" s="59"/>
      <c r="N77" s="53">
        <f t="shared" si="4"/>
        <v>150000</v>
      </c>
      <c r="O77" s="43">
        <f>(N77/N86)*100</f>
        <v>0.8270089282003823</v>
      </c>
    </row>
    <row r="78" spans="1:15" s="36" customFormat="1" ht="7.5" customHeight="1" x14ac:dyDescent="0.15">
      <c r="A78" s="51"/>
      <c r="B78" s="54"/>
      <c r="C78" s="54"/>
      <c r="D78" s="54"/>
      <c r="E78" s="54"/>
      <c r="F78" s="54"/>
      <c r="G78" s="54"/>
      <c r="H78" s="54"/>
      <c r="I78" s="54"/>
      <c r="J78" s="54"/>
      <c r="K78" s="57"/>
      <c r="L78" s="54"/>
      <c r="M78" s="54"/>
      <c r="N78" s="53">
        <f t="shared" ref="N78:N85" si="10">SUM(B78:M78)</f>
        <v>0</v>
      </c>
      <c r="O78" s="43">
        <f>(N78/N86)*100</f>
        <v>0</v>
      </c>
    </row>
    <row r="79" spans="1:15" s="36" customFormat="1" ht="7.5" customHeight="1" x14ac:dyDescent="0.15">
      <c r="A79" s="51"/>
      <c r="B79" s="54"/>
      <c r="C79" s="54"/>
      <c r="D79" s="54"/>
      <c r="E79" s="54"/>
      <c r="F79" s="54"/>
      <c r="G79" s="54"/>
      <c r="H79" s="54"/>
      <c r="I79" s="54"/>
      <c r="J79" s="54"/>
      <c r="K79" s="57"/>
      <c r="L79" s="54"/>
      <c r="M79" s="54"/>
      <c r="N79" s="53">
        <f t="shared" si="10"/>
        <v>0</v>
      </c>
      <c r="O79" s="43">
        <f>(N79/N86)*100</f>
        <v>0</v>
      </c>
    </row>
    <row r="80" spans="1:15" s="36" customFormat="1" ht="7.5" customHeight="1" x14ac:dyDescent="0.15">
      <c r="A80" s="51"/>
      <c r="B80" s="54"/>
      <c r="C80" s="54"/>
      <c r="D80" s="54"/>
      <c r="E80" s="54"/>
      <c r="F80" s="54"/>
      <c r="G80" s="54"/>
      <c r="H80" s="54"/>
      <c r="I80" s="54"/>
      <c r="J80" s="54"/>
      <c r="K80" s="57"/>
      <c r="L80" s="54"/>
      <c r="M80" s="54"/>
      <c r="N80" s="53">
        <f t="shared" si="10"/>
        <v>0</v>
      </c>
      <c r="O80" s="43">
        <f>(N80/N86)*100</f>
        <v>0</v>
      </c>
    </row>
    <row r="81" spans="1:15" s="36" customFormat="1" ht="7.5" customHeight="1" x14ac:dyDescent="0.15">
      <c r="A81" s="51"/>
      <c r="B81" s="54"/>
      <c r="C81" s="54"/>
      <c r="D81" s="54"/>
      <c r="E81" s="54"/>
      <c r="F81" s="54"/>
      <c r="G81" s="54"/>
      <c r="H81" s="54"/>
      <c r="I81" s="54"/>
      <c r="J81" s="54"/>
      <c r="K81" s="57"/>
      <c r="L81" s="54"/>
      <c r="M81" s="54"/>
      <c r="N81" s="53">
        <f t="shared" si="10"/>
        <v>0</v>
      </c>
      <c r="O81" s="43">
        <f>(N81/N86)*100</f>
        <v>0</v>
      </c>
    </row>
    <row r="82" spans="1:15" s="36" customFormat="1" ht="7.5" customHeight="1" x14ac:dyDescent="0.15">
      <c r="A82" s="51"/>
      <c r="B82" s="54"/>
      <c r="C82" s="54"/>
      <c r="D82" s="54"/>
      <c r="E82" s="54"/>
      <c r="F82" s="54"/>
      <c r="G82" s="54"/>
      <c r="H82" s="54"/>
      <c r="I82" s="54"/>
      <c r="J82" s="54"/>
      <c r="K82" s="57"/>
      <c r="L82" s="54"/>
      <c r="M82" s="54"/>
      <c r="N82" s="53">
        <f t="shared" si="10"/>
        <v>0</v>
      </c>
      <c r="O82" s="43">
        <f>(N82/N86)*100</f>
        <v>0</v>
      </c>
    </row>
    <row r="83" spans="1:15" s="36" customFormat="1" ht="7.5" customHeight="1" x14ac:dyDescent="0.15">
      <c r="A83" s="51"/>
      <c r="B83" s="54"/>
      <c r="C83" s="54"/>
      <c r="D83" s="54"/>
      <c r="E83" s="54"/>
      <c r="F83" s="54"/>
      <c r="G83" s="54"/>
      <c r="H83" s="54"/>
      <c r="I83" s="54"/>
      <c r="J83" s="54"/>
      <c r="K83" s="57"/>
      <c r="L83" s="54"/>
      <c r="M83" s="54"/>
      <c r="N83" s="53">
        <f t="shared" ref="N83:N84" si="11">SUM(B83:M83)</f>
        <v>0</v>
      </c>
      <c r="O83" s="43">
        <f>(N83/N86)*100</f>
        <v>0</v>
      </c>
    </row>
    <row r="84" spans="1:15" s="36" customFormat="1" ht="7.5" customHeight="1" x14ac:dyDescent="0.15">
      <c r="A84" s="51"/>
      <c r="B84" s="54"/>
      <c r="C84" s="54"/>
      <c r="D84" s="54"/>
      <c r="E84" s="54"/>
      <c r="F84" s="54"/>
      <c r="G84" s="54"/>
      <c r="H84" s="54"/>
      <c r="I84" s="54"/>
      <c r="J84" s="54"/>
      <c r="K84" s="57"/>
      <c r="L84" s="54"/>
      <c r="M84" s="54"/>
      <c r="N84" s="53">
        <f t="shared" si="11"/>
        <v>0</v>
      </c>
      <c r="O84" s="43">
        <f>(N84/N86)*100</f>
        <v>0</v>
      </c>
    </row>
    <row r="85" spans="1:15" s="36" customFormat="1" ht="7.5" customHeight="1" x14ac:dyDescent="0.15">
      <c r="A85" s="51"/>
      <c r="B85" s="54"/>
      <c r="C85" s="54"/>
      <c r="D85" s="54"/>
      <c r="E85" s="54"/>
      <c r="F85" s="54"/>
      <c r="G85" s="54"/>
      <c r="H85" s="54"/>
      <c r="I85" s="54"/>
      <c r="J85" s="54"/>
      <c r="K85" s="57"/>
      <c r="L85" s="54"/>
      <c r="M85" s="54"/>
      <c r="N85" s="53">
        <f t="shared" si="10"/>
        <v>0</v>
      </c>
      <c r="O85" s="43">
        <f>(N85/N86)*100</f>
        <v>0</v>
      </c>
    </row>
    <row r="86" spans="1:15" s="16" customFormat="1" ht="9.75" thickBot="1" x14ac:dyDescent="0.2">
      <c r="A86" s="40" t="s">
        <v>14</v>
      </c>
      <c r="B86" s="41">
        <f t="shared" ref="B86:O86" si="12">SUM(B39:B40)</f>
        <v>3979734.6200000006</v>
      </c>
      <c r="C86" s="41">
        <f t="shared" si="12"/>
        <v>4555577.6400000006</v>
      </c>
      <c r="D86" s="41">
        <f t="shared" si="12"/>
        <v>4777980.75</v>
      </c>
      <c r="E86" s="41">
        <f t="shared" si="12"/>
        <v>4824358.8199999984</v>
      </c>
      <c r="F86" s="41">
        <f t="shared" si="12"/>
        <v>0</v>
      </c>
      <c r="G86" s="41">
        <f t="shared" si="12"/>
        <v>0</v>
      </c>
      <c r="H86" s="41">
        <f t="shared" si="12"/>
        <v>0</v>
      </c>
      <c r="I86" s="41">
        <f t="shared" si="12"/>
        <v>0</v>
      </c>
      <c r="J86" s="41">
        <f t="shared" si="12"/>
        <v>0</v>
      </c>
      <c r="K86" s="41">
        <f t="shared" si="12"/>
        <v>0</v>
      </c>
      <c r="L86" s="41">
        <f t="shared" si="12"/>
        <v>0</v>
      </c>
      <c r="M86" s="41">
        <f t="shared" si="12"/>
        <v>0</v>
      </c>
      <c r="N86" s="41">
        <f t="shared" si="12"/>
        <v>18137651.829999998</v>
      </c>
      <c r="O86" s="56">
        <f t="shared" si="12"/>
        <v>100.00000000000003</v>
      </c>
    </row>
    <row r="87" spans="1:15" s="5" customFormat="1" ht="3.75" customHeight="1" x14ac:dyDescent="0.2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6"/>
      <c r="O87" s="4"/>
    </row>
    <row r="88" spans="1:15" s="5" customFormat="1" ht="3.75" customHeight="1" x14ac:dyDescent="0.2"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6"/>
      <c r="O88" s="4"/>
    </row>
    <row r="89" spans="1:15" s="5" customFormat="1" ht="19.5" customHeight="1" x14ac:dyDescent="0.2"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6"/>
      <c r="O89" s="4"/>
    </row>
    <row r="90" spans="1:15" s="9" customFormat="1" ht="18.75" thickBot="1" x14ac:dyDescent="0.3">
      <c r="A90" s="69" t="s">
        <v>110</v>
      </c>
      <c r="B90" s="69"/>
      <c r="C90" s="69"/>
      <c r="D90" s="69"/>
      <c r="E90" s="69"/>
      <c r="F90" s="69"/>
      <c r="G90" s="69"/>
      <c r="H90" s="69"/>
      <c r="I90" s="69"/>
      <c r="J90" s="7"/>
      <c r="K90" s="7"/>
      <c r="L90" s="7"/>
      <c r="M90" s="7"/>
      <c r="N90" s="13"/>
      <c r="O90" s="7"/>
    </row>
    <row r="91" spans="1:15" s="19" customFormat="1" ht="12" thickBot="1" x14ac:dyDescent="0.25">
      <c r="A91" s="21" t="s">
        <v>0</v>
      </c>
      <c r="B91" s="20" t="s">
        <v>1</v>
      </c>
      <c r="C91" s="20" t="s">
        <v>2</v>
      </c>
      <c r="D91" s="20" t="s">
        <v>3</v>
      </c>
      <c r="E91" s="20" t="s">
        <v>4</v>
      </c>
      <c r="F91" s="20" t="s">
        <v>19</v>
      </c>
      <c r="G91" s="20" t="s">
        <v>21</v>
      </c>
      <c r="H91" s="20" t="s">
        <v>22</v>
      </c>
      <c r="I91" s="20" t="s">
        <v>23</v>
      </c>
      <c r="J91" s="20" t="s">
        <v>24</v>
      </c>
      <c r="K91" s="20" t="s">
        <v>25</v>
      </c>
      <c r="L91" s="20" t="s">
        <v>26</v>
      </c>
      <c r="M91" s="20" t="s">
        <v>27</v>
      </c>
      <c r="N91" s="20" t="s">
        <v>15</v>
      </c>
      <c r="O91" s="8" t="s">
        <v>5</v>
      </c>
    </row>
    <row r="92" spans="1:15" s="26" customFormat="1" ht="9" x14ac:dyDescent="0.15">
      <c r="A92" s="22" t="s">
        <v>16</v>
      </c>
      <c r="B92" s="23">
        <v>129419.88</v>
      </c>
      <c r="C92" s="23">
        <v>95393.81</v>
      </c>
      <c r="D92" s="23">
        <v>74153.75</v>
      </c>
      <c r="E92" s="23">
        <v>72828.44</v>
      </c>
      <c r="F92" s="23"/>
      <c r="G92" s="23"/>
      <c r="H92" s="23"/>
      <c r="I92" s="23"/>
      <c r="J92" s="23"/>
      <c r="K92" s="23"/>
      <c r="L92" s="23"/>
      <c r="M92" s="23"/>
      <c r="N92" s="24">
        <f t="shared" ref="N92:N108" si="13">SUM(B92:M92)</f>
        <v>371795.88</v>
      </c>
      <c r="O92" s="25">
        <f>(N92/N109)*100</f>
        <v>1.5326523721584495</v>
      </c>
    </row>
    <row r="93" spans="1:15" s="26" customFormat="1" ht="9" x14ac:dyDescent="0.15">
      <c r="A93" s="22" t="s">
        <v>17</v>
      </c>
      <c r="B93" s="23">
        <v>95745.45</v>
      </c>
      <c r="C93" s="23">
        <v>99823.46</v>
      </c>
      <c r="D93" s="23">
        <v>82364.45</v>
      </c>
      <c r="E93" s="23">
        <v>84386.68</v>
      </c>
      <c r="F93" s="23"/>
      <c r="G93" s="23"/>
      <c r="H93" s="23"/>
      <c r="I93" s="23"/>
      <c r="J93" s="23"/>
      <c r="K93" s="23"/>
      <c r="L93" s="23"/>
      <c r="M93" s="23"/>
      <c r="N93" s="24">
        <f t="shared" si="13"/>
        <v>362320.04</v>
      </c>
      <c r="O93" s="25">
        <f>(N93/N109)*100</f>
        <v>1.4935901623937959</v>
      </c>
    </row>
    <row r="94" spans="1:15" s="26" customFormat="1" ht="9" x14ac:dyDescent="0.15">
      <c r="A94" s="22" t="s">
        <v>47</v>
      </c>
      <c r="B94" s="23">
        <v>7263</v>
      </c>
      <c r="C94" s="23">
        <v>12954.19</v>
      </c>
      <c r="D94" s="23">
        <v>36153.93</v>
      </c>
      <c r="E94" s="23">
        <v>7937.63</v>
      </c>
      <c r="F94" s="23"/>
      <c r="G94" s="23"/>
      <c r="H94" s="35"/>
      <c r="I94" s="23"/>
      <c r="J94" s="23"/>
      <c r="K94" s="23"/>
      <c r="L94" s="23"/>
      <c r="M94" s="23"/>
      <c r="N94" s="24">
        <f t="shared" si="13"/>
        <v>64308.75</v>
      </c>
      <c r="O94" s="25">
        <f>(N94/N109)*100</f>
        <v>0.26509965155623749</v>
      </c>
    </row>
    <row r="95" spans="1:15" s="26" customFormat="1" ht="9" x14ac:dyDescent="0.15">
      <c r="A95" s="22" t="s">
        <v>48</v>
      </c>
      <c r="B95" s="23">
        <v>34679.019999999997</v>
      </c>
      <c r="C95" s="23">
        <v>490678.26</v>
      </c>
      <c r="D95" s="23">
        <v>80776.740000000005</v>
      </c>
      <c r="E95" s="23">
        <v>56578.78</v>
      </c>
      <c r="F95" s="23"/>
      <c r="G95" s="23"/>
      <c r="H95" s="23"/>
      <c r="I95" s="23"/>
      <c r="J95" s="23"/>
      <c r="K95" s="23"/>
      <c r="L95" s="35"/>
      <c r="M95" s="35"/>
      <c r="N95" s="24">
        <f t="shared" si="13"/>
        <v>662712.80000000005</v>
      </c>
      <c r="O95" s="25">
        <f>(N95/N109)*100</f>
        <v>2.7318977955854922</v>
      </c>
    </row>
    <row r="96" spans="1:15" s="26" customFormat="1" ht="9" x14ac:dyDescent="0.15">
      <c r="A96" s="22" t="s">
        <v>70</v>
      </c>
      <c r="B96" s="23">
        <v>475007.24</v>
      </c>
      <c r="C96" s="23">
        <v>147947.39000000001</v>
      </c>
      <c r="D96" s="23">
        <v>433024.12</v>
      </c>
      <c r="E96" s="23">
        <v>166623.43</v>
      </c>
      <c r="F96" s="23"/>
      <c r="G96" s="23"/>
      <c r="H96" s="23"/>
      <c r="I96" s="23"/>
      <c r="J96" s="23"/>
      <c r="K96" s="23"/>
      <c r="L96" s="23"/>
      <c r="M96" s="23"/>
      <c r="N96" s="24">
        <f t="shared" si="13"/>
        <v>1222602.18</v>
      </c>
      <c r="O96" s="25">
        <f>(N96/N109)*100</f>
        <v>5.0399271002763442</v>
      </c>
    </row>
    <row r="97" spans="1:15" s="26" customFormat="1" ht="9" x14ac:dyDescent="0.15">
      <c r="A97" s="22" t="s">
        <v>73</v>
      </c>
      <c r="B97" s="23">
        <v>13296.42</v>
      </c>
      <c r="C97" s="23">
        <v>8552.9699999999993</v>
      </c>
      <c r="D97" s="23">
        <v>10747.12</v>
      </c>
      <c r="E97" s="23">
        <v>12167.85</v>
      </c>
      <c r="F97" s="23"/>
      <c r="G97" s="23"/>
      <c r="H97" s="23"/>
      <c r="I97" s="23"/>
      <c r="J97" s="23"/>
      <c r="K97" s="23"/>
      <c r="L97" s="23"/>
      <c r="M97" s="23"/>
      <c r="N97" s="24">
        <f t="shared" si="13"/>
        <v>44764.36</v>
      </c>
      <c r="O97" s="25">
        <f>(N97/N109)*100</f>
        <v>0.18453190643789494</v>
      </c>
    </row>
    <row r="98" spans="1:15" s="26" customFormat="1" ht="9" x14ac:dyDescent="0.15">
      <c r="A98" s="22" t="s">
        <v>53</v>
      </c>
      <c r="B98" s="23">
        <v>439.68</v>
      </c>
      <c r="C98" s="23">
        <v>766</v>
      </c>
      <c r="D98" s="23">
        <v>2074.71</v>
      </c>
      <c r="E98" s="23">
        <v>766</v>
      </c>
      <c r="F98" s="23"/>
      <c r="G98" s="23"/>
      <c r="H98" s="23"/>
      <c r="I98" s="23"/>
      <c r="J98" s="23"/>
      <c r="K98" s="23"/>
      <c r="L98" s="23"/>
      <c r="M98" s="27"/>
      <c r="N98" s="24">
        <f t="shared" si="13"/>
        <v>4046.3900000000003</v>
      </c>
      <c r="O98" s="25">
        <f>(N98/N109)*100</f>
        <v>1.6680414081453054E-2</v>
      </c>
    </row>
    <row r="99" spans="1:15" s="26" customFormat="1" ht="9" x14ac:dyDescent="0.15">
      <c r="A99" s="22" t="s">
        <v>46</v>
      </c>
      <c r="B99" s="23">
        <v>776397.32</v>
      </c>
      <c r="C99" s="23">
        <v>1387764.88</v>
      </c>
      <c r="D99" s="23">
        <v>1147888.8500000001</v>
      </c>
      <c r="E99" s="23">
        <v>1022638.03</v>
      </c>
      <c r="F99" s="23"/>
      <c r="G99" s="23"/>
      <c r="H99" s="23"/>
      <c r="I99" s="23"/>
      <c r="J99" s="23"/>
      <c r="K99" s="23"/>
      <c r="L99" s="23"/>
      <c r="M99" s="35"/>
      <c r="N99" s="24">
        <f t="shared" si="13"/>
        <v>4334689.08</v>
      </c>
      <c r="O99" s="25">
        <f>(N99/N109)*100</f>
        <v>17.868867995609115</v>
      </c>
    </row>
    <row r="100" spans="1:15" s="26" customFormat="1" ht="9" x14ac:dyDescent="0.15">
      <c r="A100" s="22" t="s">
        <v>50</v>
      </c>
      <c r="B100" s="23">
        <v>128624.69</v>
      </c>
      <c r="C100" s="23">
        <v>519662.32</v>
      </c>
      <c r="D100" s="23">
        <v>1522982.59</v>
      </c>
      <c r="E100" s="23">
        <v>99634.18</v>
      </c>
      <c r="F100" s="23"/>
      <c r="G100" s="23"/>
      <c r="H100" s="23"/>
      <c r="I100" s="23"/>
      <c r="J100" s="27"/>
      <c r="K100" s="27"/>
      <c r="L100" s="23"/>
      <c r="M100" s="27"/>
      <c r="N100" s="24">
        <f t="shared" si="13"/>
        <v>2270903.7800000003</v>
      </c>
      <c r="O100" s="25">
        <f>(N100/N109)*100</f>
        <v>9.361335755954558</v>
      </c>
    </row>
    <row r="101" spans="1:15" s="26" customFormat="1" ht="9" x14ac:dyDescent="0.15">
      <c r="A101" s="22" t="s">
        <v>69</v>
      </c>
      <c r="B101" s="23">
        <v>161520.29</v>
      </c>
      <c r="C101" s="23">
        <v>106601.12</v>
      </c>
      <c r="D101" s="23">
        <v>152826.34</v>
      </c>
      <c r="E101" s="23">
        <v>19730.87</v>
      </c>
      <c r="F101" s="23"/>
      <c r="G101" s="23"/>
      <c r="H101" s="23"/>
      <c r="I101" s="23"/>
      <c r="J101" s="23"/>
      <c r="K101" s="35"/>
      <c r="L101" s="23"/>
      <c r="M101" s="27"/>
      <c r="N101" s="24">
        <f t="shared" si="13"/>
        <v>440678.62</v>
      </c>
      <c r="O101" s="25">
        <f>(N101/N109)*100</f>
        <v>1.816607360744589</v>
      </c>
    </row>
    <row r="102" spans="1:15" s="26" customFormat="1" ht="9" x14ac:dyDescent="0.15">
      <c r="A102" s="22" t="s">
        <v>51</v>
      </c>
      <c r="B102" s="23">
        <v>1563875.35</v>
      </c>
      <c r="C102" s="23">
        <v>1962447.35</v>
      </c>
      <c r="D102" s="23">
        <v>735131.61</v>
      </c>
      <c r="E102" s="23">
        <v>471324.47</v>
      </c>
      <c r="F102" s="23"/>
      <c r="G102" s="23"/>
      <c r="H102" s="23"/>
      <c r="I102" s="23"/>
      <c r="J102" s="27"/>
      <c r="K102" s="27"/>
      <c r="L102" s="27"/>
      <c r="M102" s="35"/>
      <c r="N102" s="24">
        <f t="shared" si="13"/>
        <v>4732778.78</v>
      </c>
      <c r="O102" s="25">
        <f>(N102/N109)*100</f>
        <v>19.509911255789529</v>
      </c>
    </row>
    <row r="103" spans="1:15" s="26" customFormat="1" ht="9" x14ac:dyDescent="0.15">
      <c r="A103" s="22" t="s">
        <v>52</v>
      </c>
      <c r="B103" s="23">
        <v>297296.78999999998</v>
      </c>
      <c r="C103" s="23">
        <v>905216.14</v>
      </c>
      <c r="D103" s="23">
        <v>413734.72</v>
      </c>
      <c r="E103" s="23">
        <v>680959.06</v>
      </c>
      <c r="F103" s="23"/>
      <c r="G103" s="23"/>
      <c r="H103" s="23"/>
      <c r="I103" s="23"/>
      <c r="J103" s="27"/>
      <c r="K103" s="23"/>
      <c r="L103" s="35"/>
      <c r="M103" s="35"/>
      <c r="N103" s="24">
        <f t="shared" si="13"/>
        <v>2297206.71</v>
      </c>
      <c r="O103" s="25">
        <f>(N103/N109)*100</f>
        <v>9.4697641980858087</v>
      </c>
    </row>
    <row r="104" spans="1:15" s="26" customFormat="1" ht="9" x14ac:dyDescent="0.15">
      <c r="A104" s="22" t="s">
        <v>66</v>
      </c>
      <c r="B104" s="23">
        <v>7381.67</v>
      </c>
      <c r="C104" s="23">
        <v>4818.29</v>
      </c>
      <c r="D104" s="35">
        <v>4871.18</v>
      </c>
      <c r="E104" s="23">
        <v>1817.54</v>
      </c>
      <c r="F104" s="23"/>
      <c r="G104" s="23"/>
      <c r="H104" s="23"/>
      <c r="I104" s="23"/>
      <c r="J104" s="23"/>
      <c r="K104" s="23"/>
      <c r="L104" s="23"/>
      <c r="M104" s="23"/>
      <c r="N104" s="24">
        <f t="shared" si="13"/>
        <v>18888.68</v>
      </c>
      <c r="O104" s="25">
        <f>(N104/N109)*100</f>
        <v>7.7864714931595969E-2</v>
      </c>
    </row>
    <row r="105" spans="1:15" s="26" customFormat="1" ht="9" x14ac:dyDescent="0.15">
      <c r="A105" s="22" t="s">
        <v>71</v>
      </c>
      <c r="B105" s="23">
        <v>170110.96</v>
      </c>
      <c r="C105" s="23">
        <v>280583.09000000003</v>
      </c>
      <c r="D105" s="23">
        <v>108666.44</v>
      </c>
      <c r="E105" s="23">
        <v>89622.85</v>
      </c>
      <c r="F105" s="23"/>
      <c r="G105" s="23"/>
      <c r="H105" s="23"/>
      <c r="I105" s="23"/>
      <c r="J105" s="27"/>
      <c r="K105" s="23"/>
      <c r="L105" s="27"/>
      <c r="M105" s="23"/>
      <c r="N105" s="24">
        <f t="shared" si="13"/>
        <v>648983.34</v>
      </c>
      <c r="O105" s="25">
        <f>(N105/N109)*100</f>
        <v>2.6753009085047244</v>
      </c>
    </row>
    <row r="106" spans="1:15" s="26" customFormat="1" ht="9" x14ac:dyDescent="0.15">
      <c r="A106" s="22" t="s">
        <v>74</v>
      </c>
      <c r="B106" s="23">
        <v>215254.23</v>
      </c>
      <c r="C106" s="23">
        <v>430482.6</v>
      </c>
      <c r="D106" s="23">
        <v>901876.97</v>
      </c>
      <c r="E106" s="23">
        <v>174874.75</v>
      </c>
      <c r="F106" s="23"/>
      <c r="G106" s="23"/>
      <c r="H106" s="23"/>
      <c r="I106" s="23"/>
      <c r="J106" s="27"/>
      <c r="K106" s="23"/>
      <c r="L106" s="27"/>
      <c r="M106" s="23"/>
      <c r="N106" s="24">
        <f t="shared" si="13"/>
        <v>1722488.5499999998</v>
      </c>
      <c r="O106" s="25">
        <f>(N106/N109)*100</f>
        <v>7.1006062847529892</v>
      </c>
    </row>
    <row r="107" spans="1:15" s="26" customFormat="1" ht="9" x14ac:dyDescent="0.15">
      <c r="A107" s="22" t="s">
        <v>49</v>
      </c>
      <c r="B107" s="23">
        <v>1107540.3799999999</v>
      </c>
      <c r="C107" s="23">
        <v>1946051.87</v>
      </c>
      <c r="D107" s="23">
        <v>701343.71</v>
      </c>
      <c r="E107" s="23">
        <v>699573.9</v>
      </c>
      <c r="F107" s="23"/>
      <c r="G107" s="23"/>
      <c r="H107" s="23"/>
      <c r="I107" s="23"/>
      <c r="J107" s="27"/>
      <c r="K107" s="23"/>
      <c r="L107" s="27"/>
      <c r="M107" s="27"/>
      <c r="N107" s="24">
        <f t="shared" si="13"/>
        <v>4454509.8600000003</v>
      </c>
      <c r="O107" s="25">
        <f>(N107/N109)*100</f>
        <v>18.362804622074357</v>
      </c>
    </row>
    <row r="108" spans="1:15" s="26" customFormat="1" ht="9.75" thickBot="1" x14ac:dyDescent="0.2">
      <c r="A108" s="22" t="s">
        <v>78</v>
      </c>
      <c r="B108" s="23">
        <v>164067.81</v>
      </c>
      <c r="C108" s="23">
        <v>143259.99</v>
      </c>
      <c r="D108" s="23">
        <v>134713.19</v>
      </c>
      <c r="E108" s="23">
        <v>162611.85</v>
      </c>
      <c r="F108" s="23"/>
      <c r="G108" s="23"/>
      <c r="H108" s="23"/>
      <c r="I108" s="23"/>
      <c r="J108" s="27"/>
      <c r="K108" s="23"/>
      <c r="L108" s="27"/>
      <c r="M108" s="27"/>
      <c r="N108" s="24">
        <f t="shared" si="13"/>
        <v>604652.84</v>
      </c>
      <c r="O108" s="25">
        <f>(N108/N109)*100</f>
        <v>2.4925575010630654</v>
      </c>
    </row>
    <row r="109" spans="1:15" s="15" customFormat="1" ht="9.75" thickBot="1" x14ac:dyDescent="0.2">
      <c r="A109" s="17" t="s">
        <v>14</v>
      </c>
      <c r="B109" s="18">
        <f t="shared" ref="B109:G109" si="14">SUM(B92:B108)</f>
        <v>5347920.18</v>
      </c>
      <c r="C109" s="18">
        <f t="shared" si="14"/>
        <v>8543003.7299999986</v>
      </c>
      <c r="D109" s="18">
        <f t="shared" si="14"/>
        <v>6543330.4199999999</v>
      </c>
      <c r="E109" s="18">
        <f>SUM(E92:E108)</f>
        <v>3824076.31</v>
      </c>
      <c r="F109" s="18">
        <f t="shared" si="14"/>
        <v>0</v>
      </c>
      <c r="G109" s="18">
        <f t="shared" si="14"/>
        <v>0</v>
      </c>
      <c r="H109" s="18">
        <f t="shared" ref="H109:O109" si="15">SUM(H92:H108)</f>
        <v>0</v>
      </c>
      <c r="I109" s="18">
        <f t="shared" si="15"/>
        <v>0</v>
      </c>
      <c r="J109" s="18">
        <f t="shared" si="15"/>
        <v>0</v>
      </c>
      <c r="K109" s="18">
        <f t="shared" si="15"/>
        <v>0</v>
      </c>
      <c r="L109" s="18">
        <f t="shared" si="15"/>
        <v>0</v>
      </c>
      <c r="M109" s="18">
        <f t="shared" si="15"/>
        <v>0</v>
      </c>
      <c r="N109" s="18">
        <f t="shared" si="15"/>
        <v>24258330.640000001</v>
      </c>
      <c r="O109" s="18">
        <f t="shared" si="15"/>
        <v>100</v>
      </c>
    </row>
    <row r="110" spans="1:15" x14ac:dyDescent="0.2">
      <c r="A110" s="3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4"/>
      <c r="O110" s="1"/>
    </row>
    <row r="111" spans="1:15" ht="18.75" thickBot="1" x14ac:dyDescent="0.3">
      <c r="A111" s="69" t="s">
        <v>111</v>
      </c>
      <c r="B111" s="69"/>
      <c r="C111" s="69"/>
      <c r="D111" s="69"/>
      <c r="E111" s="69"/>
      <c r="F111" s="69"/>
      <c r="G111" s="69"/>
      <c r="H111" s="69"/>
      <c r="I111" s="69"/>
      <c r="J111" s="7"/>
      <c r="K111" s="7"/>
      <c r="L111" s="7"/>
      <c r="M111" s="7"/>
      <c r="N111" s="13"/>
      <c r="O111" s="7"/>
    </row>
    <row r="112" spans="1:15" ht="13.5" thickBot="1" x14ac:dyDescent="0.25">
      <c r="A112" s="21" t="s">
        <v>0</v>
      </c>
      <c r="B112" s="20" t="s">
        <v>1</v>
      </c>
      <c r="C112" s="20" t="s">
        <v>2</v>
      </c>
      <c r="D112" s="20" t="s">
        <v>3</v>
      </c>
      <c r="E112" s="20" t="s">
        <v>4</v>
      </c>
      <c r="F112" s="20" t="s">
        <v>19</v>
      </c>
      <c r="G112" s="20" t="s">
        <v>21</v>
      </c>
      <c r="H112" s="20" t="s">
        <v>22</v>
      </c>
      <c r="I112" s="20" t="s">
        <v>23</v>
      </c>
      <c r="J112" s="20" t="s">
        <v>24</v>
      </c>
      <c r="K112" s="20" t="s">
        <v>25</v>
      </c>
      <c r="L112" s="20" t="s">
        <v>26</v>
      </c>
      <c r="M112" s="20" t="s">
        <v>27</v>
      </c>
      <c r="N112" s="20" t="s">
        <v>15</v>
      </c>
      <c r="O112" s="8" t="s">
        <v>5</v>
      </c>
    </row>
    <row r="113" spans="1:15" ht="9" customHeight="1" x14ac:dyDescent="0.2">
      <c r="A113" s="22" t="s">
        <v>16</v>
      </c>
      <c r="B113" s="23">
        <v>62814.9</v>
      </c>
      <c r="C113" s="23">
        <v>79834.460000000006</v>
      </c>
      <c r="D113" s="23">
        <v>82335.77</v>
      </c>
      <c r="E113" s="23">
        <v>73348.39</v>
      </c>
      <c r="F113" s="23"/>
      <c r="G113" s="23"/>
      <c r="H113" s="23"/>
      <c r="I113" s="23"/>
      <c r="J113" s="23"/>
      <c r="K113" s="23"/>
      <c r="L113" s="23"/>
      <c r="M113" s="23"/>
      <c r="N113" s="24">
        <f t="shared" ref="N113:N129" si="16">SUM(B113:M113)</f>
        <v>298333.52</v>
      </c>
      <c r="O113" s="28">
        <f>(N113/N130)</f>
        <v>1.8679852804496667E-2</v>
      </c>
    </row>
    <row r="114" spans="1:15" ht="9" customHeight="1" x14ac:dyDescent="0.2">
      <c r="A114" s="22" t="s">
        <v>17</v>
      </c>
      <c r="B114" s="23">
        <v>87155.01</v>
      </c>
      <c r="C114" s="23">
        <v>101501.83</v>
      </c>
      <c r="D114" s="23">
        <v>84042.82</v>
      </c>
      <c r="E114" s="23">
        <v>83461.05</v>
      </c>
      <c r="F114" s="23"/>
      <c r="G114" s="23"/>
      <c r="H114" s="23"/>
      <c r="I114" s="23"/>
      <c r="J114" s="23"/>
      <c r="K114" s="23"/>
      <c r="L114" s="23"/>
      <c r="M114" s="23"/>
      <c r="N114" s="24">
        <f t="shared" si="16"/>
        <v>356160.71</v>
      </c>
      <c r="O114" s="28">
        <f>(N114/N130)</f>
        <v>2.2300644049468608E-2</v>
      </c>
    </row>
    <row r="115" spans="1:15" s="9" customFormat="1" ht="9" customHeight="1" x14ac:dyDescent="0.2">
      <c r="A115" s="22" t="s">
        <v>47</v>
      </c>
      <c r="B115" s="23">
        <v>2421</v>
      </c>
      <c r="C115" s="23">
        <v>15375.19</v>
      </c>
      <c r="D115" s="23">
        <v>14433.35</v>
      </c>
      <c r="E115" s="23">
        <v>8359.56</v>
      </c>
      <c r="F115" s="23"/>
      <c r="G115" s="23"/>
      <c r="H115" s="23"/>
      <c r="I115" s="23"/>
      <c r="J115" s="23"/>
      <c r="K115" s="23"/>
      <c r="L115" s="23"/>
      <c r="M115" s="23"/>
      <c r="N115" s="24">
        <f t="shared" si="16"/>
        <v>40589.1</v>
      </c>
      <c r="O115" s="28">
        <f>(N115/N130)</f>
        <v>2.5414456058004999E-3</v>
      </c>
    </row>
    <row r="116" spans="1:15" s="9" customFormat="1" ht="9" customHeight="1" x14ac:dyDescent="0.2">
      <c r="A116" s="22" t="s">
        <v>48</v>
      </c>
      <c r="B116" s="23">
        <v>13714.29</v>
      </c>
      <c r="C116" s="23">
        <v>64893.68</v>
      </c>
      <c r="D116" s="23">
        <v>105604.65</v>
      </c>
      <c r="E116" s="23">
        <v>98451.68</v>
      </c>
      <c r="F116" s="23"/>
      <c r="G116" s="23"/>
      <c r="H116" s="23"/>
      <c r="I116" s="23"/>
      <c r="J116" s="23"/>
      <c r="K116" s="23"/>
      <c r="L116" s="23"/>
      <c r="M116" s="23"/>
      <c r="N116" s="24">
        <f t="shared" si="16"/>
        <v>282664.3</v>
      </c>
      <c r="O116" s="28">
        <f>(N116/N130)</f>
        <v>1.7698740379847651E-2</v>
      </c>
    </row>
    <row r="117" spans="1:15" s="9" customFormat="1" ht="9" customHeight="1" x14ac:dyDescent="0.2">
      <c r="A117" s="22" t="s">
        <v>70</v>
      </c>
      <c r="B117" s="23">
        <v>140449.71</v>
      </c>
      <c r="C117" s="23">
        <v>137231.24</v>
      </c>
      <c r="D117" s="23">
        <v>287827.44</v>
      </c>
      <c r="E117" s="23">
        <v>155522.68</v>
      </c>
      <c r="F117" s="23"/>
      <c r="G117" s="23"/>
      <c r="H117" s="23"/>
      <c r="I117" s="23"/>
      <c r="J117" s="23"/>
      <c r="K117" s="23"/>
      <c r="L117" s="23"/>
      <c r="M117" s="23"/>
      <c r="N117" s="24">
        <f t="shared" si="16"/>
        <v>721031.06999999983</v>
      </c>
      <c r="O117" s="28">
        <f>(N117/N130)</f>
        <v>4.5146634059319679E-2</v>
      </c>
    </row>
    <row r="118" spans="1:15" s="9" customFormat="1" ht="9" customHeight="1" x14ac:dyDescent="0.2">
      <c r="A118" s="22" t="s">
        <v>73</v>
      </c>
      <c r="B118" s="23">
        <v>13296.42</v>
      </c>
      <c r="C118" s="23">
        <v>8552.9699999999993</v>
      </c>
      <c r="D118" s="23">
        <v>10747.12</v>
      </c>
      <c r="E118" s="23">
        <v>12167.85</v>
      </c>
      <c r="F118" s="23"/>
      <c r="G118" s="23"/>
      <c r="H118" s="23"/>
      <c r="I118" s="23"/>
      <c r="J118" s="23"/>
      <c r="K118" s="23"/>
      <c r="L118" s="23"/>
      <c r="M118" s="23"/>
      <c r="N118" s="24">
        <f t="shared" si="16"/>
        <v>44764.36</v>
      </c>
      <c r="O118" s="28">
        <f>(N118/N130)</f>
        <v>2.8028753044160052E-3</v>
      </c>
    </row>
    <row r="119" spans="1:15" s="9" customFormat="1" ht="9" customHeight="1" x14ac:dyDescent="0.2">
      <c r="A119" s="22" t="s">
        <v>53</v>
      </c>
      <c r="B119" s="23">
        <v>439.68</v>
      </c>
      <c r="C119" s="23">
        <v>766</v>
      </c>
      <c r="D119" s="23">
        <v>2074.71</v>
      </c>
      <c r="E119" s="23">
        <v>766</v>
      </c>
      <c r="F119" s="23"/>
      <c r="G119" s="23"/>
      <c r="H119" s="23"/>
      <c r="I119" s="23"/>
      <c r="J119" s="23"/>
      <c r="K119" s="23"/>
      <c r="L119" s="23"/>
      <c r="M119" s="27"/>
      <c r="N119" s="24">
        <f>SUM(B119:M119)</f>
        <v>4046.3900000000003</v>
      </c>
      <c r="O119" s="28">
        <f>(N119/N130)</f>
        <v>2.5336063339308055E-4</v>
      </c>
    </row>
    <row r="120" spans="1:15" s="9" customFormat="1" ht="9" customHeight="1" x14ac:dyDescent="0.2">
      <c r="A120" s="22" t="s">
        <v>46</v>
      </c>
      <c r="B120" s="23">
        <v>442681.53</v>
      </c>
      <c r="C120" s="23">
        <v>917508.82</v>
      </c>
      <c r="D120" s="23">
        <v>1126502.6399999999</v>
      </c>
      <c r="E120" s="23">
        <v>1140477.07</v>
      </c>
      <c r="F120" s="23"/>
      <c r="G120" s="23"/>
      <c r="H120" s="23"/>
      <c r="I120" s="23"/>
      <c r="J120" s="23"/>
      <c r="K120" s="23"/>
      <c r="L120" s="23"/>
      <c r="M120" s="23"/>
      <c r="N120" s="24">
        <f t="shared" si="16"/>
        <v>3627170.0600000005</v>
      </c>
      <c r="O120" s="28">
        <f>(N120/N130)</f>
        <v>0.22711159918495699</v>
      </c>
    </row>
    <row r="121" spans="1:15" s="9" customFormat="1" ht="9" customHeight="1" x14ac:dyDescent="0.2">
      <c r="A121" s="22" t="s">
        <v>50</v>
      </c>
      <c r="B121" s="23">
        <v>60764.11</v>
      </c>
      <c r="C121" s="23">
        <v>203953.81</v>
      </c>
      <c r="D121" s="23">
        <v>115640.55</v>
      </c>
      <c r="E121" s="23">
        <v>411464.54</v>
      </c>
      <c r="F121" s="23"/>
      <c r="G121" s="23"/>
      <c r="H121" s="23"/>
      <c r="I121" s="23"/>
      <c r="J121" s="23"/>
      <c r="K121" s="23"/>
      <c r="L121" s="23"/>
      <c r="M121" s="23"/>
      <c r="N121" s="24">
        <f t="shared" si="16"/>
        <v>791823.01</v>
      </c>
      <c r="O121" s="28">
        <f>(N121/N130)</f>
        <v>4.9579200064456354E-2</v>
      </c>
    </row>
    <row r="122" spans="1:15" s="9" customFormat="1" ht="9" customHeight="1" x14ac:dyDescent="0.2">
      <c r="A122" s="22" t="s">
        <v>69</v>
      </c>
      <c r="B122" s="23">
        <v>32501.56</v>
      </c>
      <c r="C122" s="23">
        <v>97885.59</v>
      </c>
      <c r="D122" s="23">
        <v>187348.07</v>
      </c>
      <c r="E122" s="23">
        <v>22866.73</v>
      </c>
      <c r="F122" s="23"/>
      <c r="G122" s="23"/>
      <c r="H122" s="23"/>
      <c r="I122" s="23"/>
      <c r="J122" s="23"/>
      <c r="K122" s="23"/>
      <c r="L122" s="23"/>
      <c r="M122" s="23"/>
      <c r="N122" s="24">
        <f t="shared" si="16"/>
        <v>340601.94999999995</v>
      </c>
      <c r="O122" s="28">
        <f>(N122/N130)</f>
        <v>2.1326447966438809E-2</v>
      </c>
    </row>
    <row r="123" spans="1:15" s="9" customFormat="1" ht="9" customHeight="1" x14ac:dyDescent="0.2">
      <c r="A123" s="22" t="s">
        <v>51</v>
      </c>
      <c r="B123" s="23">
        <v>181298.45</v>
      </c>
      <c r="C123" s="23">
        <v>1048640.8799999999</v>
      </c>
      <c r="D123" s="23">
        <v>250912.89</v>
      </c>
      <c r="E123" s="23">
        <v>261927.27</v>
      </c>
      <c r="F123" s="23"/>
      <c r="G123" s="23"/>
      <c r="H123" s="23"/>
      <c r="I123" s="23"/>
      <c r="J123" s="23"/>
      <c r="K123" s="23"/>
      <c r="L123" s="23"/>
      <c r="M123" s="23"/>
      <c r="N123" s="24">
        <f t="shared" si="16"/>
        <v>1742779.4899999998</v>
      </c>
      <c r="O123" s="28">
        <f>(N123/N130)</f>
        <v>0.10912238203704284</v>
      </c>
    </row>
    <row r="124" spans="1:15" s="9" customFormat="1" ht="9" customHeight="1" x14ac:dyDescent="0.2">
      <c r="A124" s="22" t="s">
        <v>52</v>
      </c>
      <c r="B124" s="23">
        <v>252436.83</v>
      </c>
      <c r="C124" s="23">
        <v>833895.07</v>
      </c>
      <c r="D124" s="23">
        <v>450162.13</v>
      </c>
      <c r="E124" s="23">
        <v>524631.11</v>
      </c>
      <c r="F124" s="23"/>
      <c r="G124" s="23"/>
      <c r="H124" s="23"/>
      <c r="I124" s="23"/>
      <c r="J124" s="23"/>
      <c r="K124" s="23"/>
      <c r="L124" s="23"/>
      <c r="M124" s="23"/>
      <c r="N124" s="24">
        <f t="shared" si="16"/>
        <v>2061125.1399999997</v>
      </c>
      <c r="O124" s="28">
        <f>(N124/N130)</f>
        <v>0.12905527420065829</v>
      </c>
    </row>
    <row r="125" spans="1:15" s="9" customFormat="1" ht="9" customHeight="1" x14ac:dyDescent="0.2">
      <c r="A125" s="22" t="s">
        <v>66</v>
      </c>
      <c r="B125" s="23">
        <v>3806.27</v>
      </c>
      <c r="C125" s="23">
        <v>7028.69</v>
      </c>
      <c r="D125" s="23">
        <v>5171.18</v>
      </c>
      <c r="E125" s="23">
        <v>1167.54</v>
      </c>
      <c r="F125" s="23"/>
      <c r="G125" s="23"/>
      <c r="H125" s="23"/>
      <c r="I125" s="23"/>
      <c r="J125" s="23"/>
      <c r="K125" s="23"/>
      <c r="L125" s="23"/>
      <c r="M125" s="23"/>
      <c r="N125" s="24">
        <f t="shared" si="16"/>
        <v>17173.68</v>
      </c>
      <c r="O125" s="28">
        <f>(N125/N130)</f>
        <v>1.0753126719100432E-3</v>
      </c>
    </row>
    <row r="126" spans="1:15" s="9" customFormat="1" ht="9" customHeight="1" x14ac:dyDescent="0.2">
      <c r="A126" s="22" t="s">
        <v>71</v>
      </c>
      <c r="B126" s="23">
        <v>74016.67</v>
      </c>
      <c r="C126" s="23">
        <v>132298.12</v>
      </c>
      <c r="D126" s="23">
        <v>117613.27</v>
      </c>
      <c r="E126" s="23">
        <v>103184.46</v>
      </c>
      <c r="F126" s="23"/>
      <c r="G126" s="23"/>
      <c r="H126" s="23"/>
      <c r="I126" s="23"/>
      <c r="J126" s="23"/>
      <c r="K126" s="23"/>
      <c r="L126" s="23"/>
      <c r="M126" s="23"/>
      <c r="N126" s="24">
        <f t="shared" si="16"/>
        <v>427112.52</v>
      </c>
      <c r="O126" s="28">
        <f>(N126/N130)</f>
        <v>2.6743220153597352E-2</v>
      </c>
    </row>
    <row r="127" spans="1:15" s="9" customFormat="1" ht="9" customHeight="1" x14ac:dyDescent="0.2">
      <c r="A127" s="22" t="s">
        <v>74</v>
      </c>
      <c r="B127" s="23">
        <v>104946.84</v>
      </c>
      <c r="C127" s="23">
        <v>443896.93</v>
      </c>
      <c r="D127" s="23">
        <v>910116.86</v>
      </c>
      <c r="E127" s="23">
        <v>184589.56</v>
      </c>
      <c r="F127" s="23"/>
      <c r="G127" s="23"/>
      <c r="H127" s="23"/>
      <c r="I127" s="23"/>
      <c r="J127" s="23"/>
      <c r="K127" s="23"/>
      <c r="L127" s="23"/>
      <c r="M127" s="23"/>
      <c r="N127" s="24">
        <f t="shared" si="16"/>
        <v>1643550.19</v>
      </c>
      <c r="O127" s="28">
        <f>(N127/N130)</f>
        <v>0.10290923938417154</v>
      </c>
    </row>
    <row r="128" spans="1:15" s="9" customFormat="1" ht="9" customHeight="1" x14ac:dyDescent="0.2">
      <c r="A128" s="22" t="s">
        <v>49</v>
      </c>
      <c r="B128" s="23">
        <v>521164.57</v>
      </c>
      <c r="C128" s="23">
        <v>904858.46</v>
      </c>
      <c r="D128" s="23">
        <v>822967.63</v>
      </c>
      <c r="E128" s="23">
        <v>828683.23</v>
      </c>
      <c r="F128" s="23"/>
      <c r="G128" s="23"/>
      <c r="H128" s="23"/>
      <c r="I128" s="23"/>
      <c r="J128" s="23"/>
      <c r="K128" s="23"/>
      <c r="L128" s="23"/>
      <c r="M128" s="23"/>
      <c r="N128" s="24">
        <f t="shared" si="16"/>
        <v>3077673.89</v>
      </c>
      <c r="O128" s="28">
        <f>(N128/N130)</f>
        <v>0.19270545007963794</v>
      </c>
    </row>
    <row r="129" spans="1:15" s="9" customFormat="1" ht="9.75" customHeight="1" thickBot="1" x14ac:dyDescent="0.25">
      <c r="A129" s="22" t="s">
        <v>78</v>
      </c>
      <c r="B129" s="23">
        <v>99769.47</v>
      </c>
      <c r="C129" s="23">
        <v>106795.25</v>
      </c>
      <c r="D129" s="23">
        <v>144066.96</v>
      </c>
      <c r="E129" s="23">
        <v>143639.97</v>
      </c>
      <c r="F129" s="23"/>
      <c r="G129" s="23"/>
      <c r="H129" s="23"/>
      <c r="I129" s="23"/>
      <c r="J129" s="23"/>
      <c r="K129" s="23"/>
      <c r="L129" s="23"/>
      <c r="M129" s="23"/>
      <c r="N129" s="24">
        <f t="shared" si="16"/>
        <v>494271.65</v>
      </c>
      <c r="O129" s="28">
        <f>(N129/N130)</f>
        <v>3.0948321420387809E-2</v>
      </c>
    </row>
    <row r="130" spans="1:15" s="9" customFormat="1" ht="13.5" thickBot="1" x14ac:dyDescent="0.25">
      <c r="A130" s="17" t="s">
        <v>14</v>
      </c>
      <c r="B130" s="18">
        <f t="shared" ref="B130:G130" si="17">SUM(B113:B129)</f>
        <v>2093677.3100000003</v>
      </c>
      <c r="C130" s="18">
        <f t="shared" si="17"/>
        <v>5104916.99</v>
      </c>
      <c r="D130" s="18">
        <f t="shared" si="17"/>
        <v>4717568.04</v>
      </c>
      <c r="E130" s="18">
        <f t="shared" si="17"/>
        <v>4054708.69</v>
      </c>
      <c r="F130" s="18">
        <f t="shared" si="17"/>
        <v>0</v>
      </c>
      <c r="G130" s="18">
        <f t="shared" si="17"/>
        <v>0</v>
      </c>
      <c r="H130" s="18">
        <f t="shared" ref="H130:O130" si="18">SUM(H113:H129)</f>
        <v>0</v>
      </c>
      <c r="I130" s="18">
        <f t="shared" si="18"/>
        <v>0</v>
      </c>
      <c r="J130" s="18">
        <f t="shared" si="18"/>
        <v>0</v>
      </c>
      <c r="K130" s="18">
        <f t="shared" si="18"/>
        <v>0</v>
      </c>
      <c r="L130" s="18">
        <f t="shared" si="18"/>
        <v>0</v>
      </c>
      <c r="M130" s="18">
        <f t="shared" si="18"/>
        <v>0</v>
      </c>
      <c r="N130" s="18">
        <f t="shared" si="18"/>
        <v>15970871.029999997</v>
      </c>
      <c r="O130" s="29">
        <f t="shared" si="18"/>
        <v>1.0000000000000002</v>
      </c>
    </row>
    <row r="131" spans="1:15" s="9" customFormat="1" ht="13.5" thickBot="1" x14ac:dyDescent="0.25">
      <c r="A131" s="10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2"/>
    </row>
    <row r="132" spans="1:15" x14ac:dyDescent="0.2">
      <c r="A132" s="31" t="s">
        <v>64</v>
      </c>
      <c r="B132" s="32">
        <f t="shared" ref="B132:M132" si="19">B86-B109</f>
        <v>-1368185.5599999991</v>
      </c>
      <c r="C132" s="32">
        <f t="shared" si="19"/>
        <v>-3987426.089999998</v>
      </c>
      <c r="D132" s="32">
        <f t="shared" si="19"/>
        <v>-1765349.67</v>
      </c>
      <c r="E132" s="32">
        <f t="shared" si="19"/>
        <v>1000282.5099999984</v>
      </c>
      <c r="F132" s="32">
        <f t="shared" si="19"/>
        <v>0</v>
      </c>
      <c r="G132" s="32">
        <f t="shared" si="19"/>
        <v>0</v>
      </c>
      <c r="H132" s="32">
        <f t="shared" si="19"/>
        <v>0</v>
      </c>
      <c r="I132" s="32">
        <f t="shared" si="19"/>
        <v>0</v>
      </c>
      <c r="J132" s="32">
        <f t="shared" si="19"/>
        <v>0</v>
      </c>
      <c r="K132" s="32">
        <f t="shared" si="19"/>
        <v>0</v>
      </c>
      <c r="L132" s="32">
        <f t="shared" si="19"/>
        <v>0</v>
      </c>
      <c r="M132" s="32">
        <f t="shared" si="19"/>
        <v>0</v>
      </c>
      <c r="N132" s="64">
        <f>SUM(B132:M132)</f>
        <v>-6120678.8099999987</v>
      </c>
      <c r="O132" s="65"/>
    </row>
    <row r="133" spans="1:15" ht="13.5" thickBot="1" x14ac:dyDescent="0.25">
      <c r="A133" s="33" t="s">
        <v>65</v>
      </c>
      <c r="B133" s="34">
        <f t="shared" ref="B133:M133" si="20">B86-B130</f>
        <v>1886057.3100000003</v>
      </c>
      <c r="C133" s="34">
        <f t="shared" si="20"/>
        <v>-549339.34999999963</v>
      </c>
      <c r="D133" s="34">
        <f t="shared" si="20"/>
        <v>60412.709999999963</v>
      </c>
      <c r="E133" s="34">
        <f t="shared" si="20"/>
        <v>769650.12999999849</v>
      </c>
      <c r="F133" s="34">
        <f t="shared" si="20"/>
        <v>0</v>
      </c>
      <c r="G133" s="34">
        <f t="shared" si="20"/>
        <v>0</v>
      </c>
      <c r="H133" s="34">
        <f t="shared" si="20"/>
        <v>0</v>
      </c>
      <c r="I133" s="34">
        <f t="shared" si="20"/>
        <v>0</v>
      </c>
      <c r="J133" s="34">
        <f t="shared" si="20"/>
        <v>0</v>
      </c>
      <c r="K133" s="34">
        <f t="shared" si="20"/>
        <v>0</v>
      </c>
      <c r="L133" s="34">
        <f t="shared" si="20"/>
        <v>0</v>
      </c>
      <c r="M133" s="34">
        <f t="shared" si="20"/>
        <v>0</v>
      </c>
      <c r="N133" s="66">
        <f>SUM(B133:M133)</f>
        <v>2166780.7999999989</v>
      </c>
      <c r="O133" s="67"/>
    </row>
    <row r="134" spans="1:15" x14ac:dyDescent="0.2">
      <c r="A134" s="5"/>
      <c r="B134" s="63"/>
      <c r="C134" s="63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2"/>
      <c r="O134" s="62"/>
    </row>
    <row r="135" spans="1:15" x14ac:dyDescent="0.2">
      <c r="A135" s="5"/>
      <c r="B135" s="63"/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2"/>
      <c r="O135" s="62"/>
    </row>
    <row r="136" spans="1:15" x14ac:dyDescent="0.2">
      <c r="A136" s="5"/>
      <c r="B136" s="63"/>
      <c r="C136" s="63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2"/>
      <c r="O136" s="62"/>
    </row>
    <row r="137" spans="1:15" x14ac:dyDescent="0.2">
      <c r="A137" s="15"/>
      <c r="B137" s="15"/>
      <c r="C137" s="15"/>
      <c r="D137" s="61"/>
      <c r="E137" s="61"/>
      <c r="F137" s="19"/>
      <c r="N137"/>
    </row>
    <row r="138" spans="1:15" x14ac:dyDescent="0.2">
      <c r="A138" s="15"/>
      <c r="B138" s="15"/>
      <c r="C138" s="15"/>
      <c r="D138" s="61"/>
      <c r="E138" s="61"/>
      <c r="F138" s="19"/>
      <c r="N138"/>
    </row>
    <row r="139" spans="1:15" x14ac:dyDescent="0.2">
      <c r="A139" s="15"/>
      <c r="B139" s="15"/>
      <c r="C139" s="15"/>
      <c r="D139" s="61"/>
      <c r="E139" s="61"/>
      <c r="F139" s="19"/>
      <c r="N139"/>
    </row>
    <row r="140" spans="1:15" x14ac:dyDescent="0.2">
      <c r="D140" s="30"/>
      <c r="E140" s="30"/>
      <c r="N140"/>
    </row>
  </sheetData>
  <mergeCells count="5">
    <mergeCell ref="A1:H1"/>
    <mergeCell ref="A90:I90"/>
    <mergeCell ref="A111:I111"/>
    <mergeCell ref="N132:O132"/>
    <mergeCell ref="N133:O133"/>
  </mergeCells>
  <phoneticPr fontId="0" type="noConversion"/>
  <pageMargins left="0.15748031496062992" right="0" top="0" bottom="0" header="0.51181102362204722" footer="0.51181102362204722"/>
  <pageSetup paperSize="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Balancete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USO PESSOAL</dc:creator>
  <cp:lastModifiedBy>.</cp:lastModifiedBy>
  <cp:lastPrinted>2022-05-11T17:19:28Z</cp:lastPrinted>
  <dcterms:created xsi:type="dcterms:W3CDTF">1999-06-09T19:12:37Z</dcterms:created>
  <dcterms:modified xsi:type="dcterms:W3CDTF">2022-05-20T12:06:17Z</dcterms:modified>
</cp:coreProperties>
</file>