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5600" windowHeight="7305"/>
  </bookViews>
  <sheets>
    <sheet name="Tabela jogos 48" sheetId="1" r:id="rId1"/>
  </sheets>
  <calcPr calcId="145621"/>
</workbook>
</file>

<file path=xl/calcChain.xml><?xml version="1.0" encoding="utf-8"?>
<calcChain xmlns="http://schemas.openxmlformats.org/spreadsheetml/2006/main">
  <c r="L145" i="1" l="1"/>
  <c r="H145" i="1"/>
  <c r="L144" i="1"/>
  <c r="H144" i="1"/>
  <c r="F144" i="1"/>
  <c r="B144" i="1"/>
  <c r="F145" i="1"/>
  <c r="B145" i="1"/>
  <c r="I129" i="1" l="1"/>
  <c r="I128" i="1"/>
  <c r="I127" i="1"/>
  <c r="I126" i="1"/>
  <c r="C129" i="1"/>
  <c r="C128" i="1"/>
  <c r="C127" i="1"/>
  <c r="C126" i="1"/>
  <c r="L140" i="1"/>
  <c r="H140" i="1"/>
  <c r="F98" i="1" l="1"/>
  <c r="K7" i="1" l="1"/>
  <c r="K8" i="1"/>
  <c r="I7" i="1"/>
  <c r="K10" i="1" l="1"/>
  <c r="J10" i="1"/>
  <c r="I10" i="1"/>
  <c r="K9" i="1"/>
  <c r="J9" i="1"/>
  <c r="I9" i="1"/>
  <c r="J8" i="1"/>
  <c r="I8" i="1"/>
  <c r="J7" i="1"/>
  <c r="K6" i="1"/>
  <c r="J6" i="1"/>
  <c r="I6" i="1"/>
  <c r="K5" i="1"/>
  <c r="J5" i="1"/>
  <c r="I5" i="1"/>
  <c r="K4" i="1"/>
  <c r="J4" i="1"/>
  <c r="I4" i="1"/>
  <c r="E10" i="1"/>
  <c r="D10" i="1"/>
  <c r="C10" i="1"/>
  <c r="E8" i="1"/>
  <c r="D8" i="1"/>
  <c r="C8" i="1"/>
  <c r="E7" i="1"/>
  <c r="D7" i="1"/>
  <c r="C7" i="1"/>
  <c r="L6" i="1" l="1"/>
  <c r="L8" i="1"/>
  <c r="L10" i="1"/>
  <c r="L5" i="1"/>
  <c r="L7" i="1"/>
  <c r="L9" i="1"/>
  <c r="L4" i="1"/>
  <c r="E6" i="1"/>
  <c r="D6" i="1"/>
  <c r="C6" i="1"/>
  <c r="E5" i="1"/>
  <c r="D5" i="1"/>
  <c r="C5" i="1"/>
  <c r="F5" i="1" l="1"/>
  <c r="F6" i="1"/>
  <c r="F7" i="1"/>
  <c r="F8" i="1"/>
  <c r="F10" i="1"/>
  <c r="L135" i="1" l="1"/>
  <c r="H135" i="1"/>
  <c r="L134" i="1"/>
  <c r="H134" i="1"/>
  <c r="L133" i="1"/>
  <c r="H133" i="1"/>
  <c r="L132" i="1"/>
  <c r="H132" i="1"/>
  <c r="F135" i="1"/>
  <c r="B135" i="1"/>
  <c r="F134" i="1"/>
  <c r="B134" i="1"/>
  <c r="F133" i="1"/>
  <c r="B133" i="1"/>
  <c r="F132" i="1"/>
  <c r="B132" i="1"/>
  <c r="L80" i="1"/>
  <c r="H80" i="1"/>
  <c r="L79" i="1"/>
  <c r="H79" i="1"/>
  <c r="L78" i="1"/>
  <c r="H78" i="1"/>
  <c r="F80" i="1"/>
  <c r="B80" i="1"/>
  <c r="F79" i="1"/>
  <c r="B79" i="1"/>
  <c r="F78" i="1"/>
  <c r="B78" i="1"/>
  <c r="H85" i="1"/>
  <c r="L86" i="1"/>
  <c r="H86" i="1"/>
  <c r="L85" i="1"/>
  <c r="L84" i="1"/>
  <c r="F86" i="1"/>
  <c r="H84" i="1"/>
  <c r="B86" i="1"/>
  <c r="F85" i="1"/>
  <c r="B85" i="1"/>
  <c r="F84" i="1"/>
  <c r="B84" i="1"/>
  <c r="L94" i="1"/>
  <c r="H94" i="1"/>
  <c r="L93" i="1"/>
  <c r="H93" i="1"/>
  <c r="L92" i="1"/>
  <c r="H92" i="1"/>
  <c r="F94" i="1"/>
  <c r="B94" i="1"/>
  <c r="F93" i="1"/>
  <c r="B93" i="1"/>
  <c r="F92" i="1"/>
  <c r="B92" i="1"/>
  <c r="L100" i="1"/>
  <c r="H100" i="1"/>
  <c r="L99" i="1"/>
  <c r="H99" i="1"/>
  <c r="L98" i="1"/>
  <c r="H98" i="1"/>
  <c r="F100" i="1"/>
  <c r="B100" i="1"/>
  <c r="F99" i="1"/>
  <c r="B99" i="1"/>
  <c r="B98" i="1"/>
  <c r="L106" i="1"/>
  <c r="H106" i="1"/>
  <c r="L105" i="1"/>
  <c r="H105" i="1"/>
  <c r="L104" i="1"/>
  <c r="H104" i="1"/>
  <c r="F106" i="1"/>
  <c r="B106" i="1"/>
  <c r="F105" i="1"/>
  <c r="B105" i="1"/>
  <c r="F104" i="1"/>
  <c r="B104" i="1"/>
  <c r="L112" i="1"/>
  <c r="H112" i="1"/>
  <c r="L111" i="1"/>
  <c r="H111" i="1"/>
  <c r="L110" i="1"/>
  <c r="H110" i="1"/>
  <c r="F112" i="1"/>
  <c r="B112" i="1"/>
  <c r="F111" i="1"/>
  <c r="B111" i="1"/>
  <c r="F110" i="1"/>
  <c r="B110" i="1"/>
  <c r="J64" i="1" l="1"/>
  <c r="L63" i="1"/>
  <c r="H63" i="1"/>
  <c r="L62" i="1"/>
  <c r="H62" i="1"/>
  <c r="L61" i="1"/>
  <c r="H61" i="1"/>
  <c r="C64" i="1"/>
  <c r="F63" i="1"/>
  <c r="B63" i="1"/>
  <c r="F62" i="1"/>
  <c r="B62" i="1"/>
  <c r="F61" i="1"/>
  <c r="B61" i="1"/>
  <c r="J57" i="1"/>
  <c r="L56" i="1"/>
  <c r="H56" i="1"/>
  <c r="L55" i="1"/>
  <c r="H55" i="1"/>
  <c r="L54" i="1"/>
  <c r="H54" i="1"/>
  <c r="C57" i="1"/>
  <c r="F56" i="1"/>
  <c r="B56" i="1"/>
  <c r="F55" i="1"/>
  <c r="B55" i="1"/>
  <c r="F54" i="1"/>
  <c r="B54" i="1"/>
  <c r="J50" i="1"/>
  <c r="L49" i="1"/>
  <c r="H49" i="1"/>
  <c r="L48" i="1"/>
  <c r="H48" i="1"/>
  <c r="L47" i="1"/>
  <c r="H47" i="1"/>
  <c r="C50" i="1"/>
  <c r="F49" i="1"/>
  <c r="B49" i="1"/>
  <c r="F48" i="1"/>
  <c r="B48" i="1"/>
  <c r="F47" i="1"/>
  <c r="B47" i="1"/>
  <c r="J42" i="1"/>
  <c r="L41" i="1"/>
  <c r="H41" i="1"/>
  <c r="L40" i="1"/>
  <c r="H40" i="1"/>
  <c r="L39" i="1"/>
  <c r="H39" i="1"/>
  <c r="C42" i="1"/>
  <c r="F41" i="1"/>
  <c r="B41" i="1"/>
  <c r="F40" i="1"/>
  <c r="B40" i="1"/>
  <c r="F39" i="1"/>
  <c r="B39" i="1"/>
  <c r="J35" i="1"/>
  <c r="L34" i="1"/>
  <c r="H34" i="1"/>
  <c r="L33" i="1"/>
  <c r="H33" i="1"/>
  <c r="L32" i="1"/>
  <c r="H32" i="1"/>
  <c r="C35" i="1"/>
  <c r="F34" i="1"/>
  <c r="B34" i="1"/>
  <c r="F33" i="1"/>
  <c r="B33" i="1"/>
  <c r="F32" i="1"/>
  <c r="B32" i="1"/>
  <c r="J28" i="1"/>
  <c r="L27" i="1"/>
  <c r="H27" i="1"/>
  <c r="L26" i="1"/>
  <c r="H26" i="1"/>
  <c r="L25" i="1"/>
  <c r="H25" i="1"/>
  <c r="C28" i="1"/>
  <c r="F27" i="1"/>
  <c r="B27" i="1"/>
  <c r="F26" i="1"/>
  <c r="B26" i="1"/>
  <c r="F25" i="1"/>
  <c r="B25" i="1"/>
  <c r="J21" i="1"/>
  <c r="L20" i="1"/>
  <c r="H20" i="1"/>
  <c r="L19" i="1"/>
  <c r="H19" i="1"/>
  <c r="L18" i="1"/>
  <c r="H18" i="1"/>
  <c r="C21" i="1"/>
  <c r="F20" i="1"/>
  <c r="B20" i="1"/>
  <c r="F19" i="1"/>
  <c r="B19" i="1"/>
  <c r="F18" i="1"/>
  <c r="B18" i="1"/>
  <c r="D9" i="1" l="1"/>
  <c r="E9" i="1"/>
  <c r="C9" i="1"/>
  <c r="F9" i="1" s="1"/>
  <c r="D4" i="1"/>
  <c r="C4" i="1"/>
  <c r="E4" i="1"/>
  <c r="F4" i="1" l="1"/>
</calcChain>
</file>

<file path=xl/sharedStrings.xml><?xml version="1.0" encoding="utf-8"?>
<sst xmlns="http://schemas.openxmlformats.org/spreadsheetml/2006/main" count="264" uniqueCount="68">
  <si>
    <t>CHAVE A</t>
  </si>
  <si>
    <t>CHAVE B</t>
  </si>
  <si>
    <t>X</t>
  </si>
  <si>
    <t>CHAVE C</t>
  </si>
  <si>
    <t>CHAVE D</t>
  </si>
  <si>
    <t>TABELA DE JOGOS</t>
  </si>
  <si>
    <t>CAMPEONTO MUNICIPAL DE BOCHA 48 2015/2016</t>
  </si>
  <si>
    <t>J</t>
  </si>
  <si>
    <t>FOLGA:</t>
  </si>
  <si>
    <t>1º</t>
  </si>
  <si>
    <t>2º</t>
  </si>
  <si>
    <t>3º</t>
  </si>
  <si>
    <t>4º</t>
  </si>
  <si>
    <t>5º</t>
  </si>
  <si>
    <t>6º</t>
  </si>
  <si>
    <t>CHAVE E</t>
  </si>
  <si>
    <t>CHAVE F</t>
  </si>
  <si>
    <t>SEGUNDA FASE - CRUZAMENTO CHAVE</t>
  </si>
  <si>
    <t>2ª RODADA DIA 28/11/2015</t>
  </si>
  <si>
    <t>3ª RODADA DIA 05/12/2015</t>
  </si>
  <si>
    <t>4ª RODADA DIA 12/12/2015</t>
  </si>
  <si>
    <t>5ª RODADA DIA 19/12/2015</t>
  </si>
  <si>
    <t>6ª RODADA DIA 09/01/2016</t>
  </si>
  <si>
    <t>7ª RODADA DIA 16/01/2016</t>
  </si>
  <si>
    <t>8ª RODADA DIA 23/01/2016</t>
  </si>
  <si>
    <t>9ª RODADA DIA 30/01/2016</t>
  </si>
  <si>
    <t>10ª RODADA DIA 06/02/2016</t>
  </si>
  <si>
    <t>11ª RODADA DIA 13/02/2016</t>
  </si>
  <si>
    <t>12ª RODADA DIA 20/02/2016</t>
  </si>
  <si>
    <t>13ª RODADA DIA 27/02/2016</t>
  </si>
  <si>
    <t>14ª RODADA DIA 05/03/2016</t>
  </si>
  <si>
    <t>15ª RODADA DIA 12/03/2016</t>
  </si>
  <si>
    <t>16ª RODADA DIA 19/03/2016</t>
  </si>
  <si>
    <t>Bar do Lauri</t>
  </si>
  <si>
    <t>Bruxos Bar</t>
  </si>
  <si>
    <t>Camping Lauxen</t>
  </si>
  <si>
    <t>Ceraça</t>
  </si>
  <si>
    <t>Transportes Santos</t>
  </si>
  <si>
    <t>Seritec</t>
  </si>
  <si>
    <t>Fatima "A'</t>
  </si>
  <si>
    <t>Fatima "B"</t>
  </si>
  <si>
    <t>Primavera "A"</t>
  </si>
  <si>
    <t>Primavera "B"</t>
  </si>
  <si>
    <t>Bar do Paulo</t>
  </si>
  <si>
    <t>Araçazinho</t>
  </si>
  <si>
    <t>Pórticos Bar</t>
  </si>
  <si>
    <t>Camping Schuh</t>
  </si>
  <si>
    <t>1ª RODADA DIA 21/11/2015</t>
  </si>
  <si>
    <t>V</t>
  </si>
  <si>
    <t>E</t>
  </si>
  <si>
    <t>D</t>
  </si>
  <si>
    <t>Pontuação</t>
  </si>
  <si>
    <t>Ceraçá</t>
  </si>
  <si>
    <t>Fátima "A"</t>
  </si>
  <si>
    <t>Fátima "B"</t>
  </si>
  <si>
    <t>CLASSIFICAÇÃO</t>
  </si>
  <si>
    <t>Porticos Bar</t>
  </si>
  <si>
    <t>Equipe</t>
  </si>
  <si>
    <t>Pontos</t>
  </si>
  <si>
    <t>Saldo</t>
  </si>
  <si>
    <t>Tranportes Santos</t>
  </si>
  <si>
    <t>TRECEIRA FASE - JOGOS DE TURNO E RETURNO NA CHAVE</t>
  </si>
  <si>
    <t xml:space="preserve"> SEMIFINAL - CRUZAMENTO DAS CHAVES - MELHOR CAMPANHA NA COMPETIÇÃO FAZ 2º JOGO EM CASA</t>
  </si>
  <si>
    <t>FINAL - MELHOR CAMPANHA NA COMPETIÇÃO FAZ 2º JOGO EM CASA</t>
  </si>
  <si>
    <t>17ª RODADA DIA 02/04/2016</t>
  </si>
  <si>
    <t>18ª RODADA DIA 09/04/2016</t>
  </si>
  <si>
    <t>19ª RODADA DIA 16/04/2016</t>
  </si>
  <si>
    <t>Transoprtes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</si>
</sst>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tabSelected="1" topLeftCell="A130" zoomScale="70" zoomScaleNormal="70" workbookViewId="0">
      <selection activeCell="E153" sqref="E153"/>
    </sheetView>
  </sheetViews>
  <sheetFormatPr defaultColWidth="8.7109375" defaultRowHeight="15.75" x14ac:dyDescent="0.25"/>
  <cols>
    <col min="1" max="1" width="5.7109375" style="6" bestFit="1" customWidth="1"/>
    <col min="2" max="2" width="31.140625" style="7" bestFit="1" customWidth="1"/>
    <col min="3" max="3" width="8.7109375" style="27" customWidth="1"/>
    <col min="4" max="4" width="10.5703125" style="1" bestFit="1" customWidth="1"/>
    <col min="5" max="5" width="8.7109375" style="27" customWidth="1"/>
    <col min="6" max="6" width="33.5703125" style="7" bestFit="1" customWidth="1"/>
    <col min="7" max="7" width="6.42578125" style="7" bestFit="1" customWidth="1"/>
    <col min="8" max="8" width="33.5703125" style="7" bestFit="1" customWidth="1"/>
    <col min="9" max="9" width="8.7109375" style="27" customWidth="1"/>
    <col min="10" max="10" width="8.7109375" style="1" customWidth="1"/>
    <col min="11" max="11" width="8.7109375" style="27" customWidth="1"/>
    <col min="12" max="12" width="25.140625" style="7" bestFit="1" customWidth="1"/>
    <col min="13" max="16384" width="8.7109375" style="1"/>
  </cols>
  <sheetData>
    <row r="1" spans="1:12" ht="31.5" customHeight="1" x14ac:dyDescent="0.2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 x14ac:dyDescent="0.2">
      <c r="A2" s="18"/>
      <c r="B2" s="16"/>
      <c r="C2" s="17"/>
      <c r="D2" s="16"/>
      <c r="E2" s="17"/>
      <c r="G2" s="16"/>
      <c r="H2" s="16"/>
      <c r="I2" s="17"/>
      <c r="J2" s="16"/>
      <c r="K2" s="17"/>
      <c r="L2" s="16"/>
    </row>
    <row r="3" spans="1:12" x14ac:dyDescent="0.2">
      <c r="A3" s="50" t="s">
        <v>0</v>
      </c>
      <c r="B3" s="50"/>
      <c r="C3" s="19" t="s">
        <v>48</v>
      </c>
      <c r="D3" s="19" t="s">
        <v>49</v>
      </c>
      <c r="E3" s="19" t="s">
        <v>50</v>
      </c>
      <c r="F3" s="20" t="s">
        <v>51</v>
      </c>
      <c r="G3" s="50" t="s">
        <v>1</v>
      </c>
      <c r="H3" s="50"/>
      <c r="I3" s="19" t="s">
        <v>48</v>
      </c>
      <c r="J3" s="19" t="s">
        <v>49</v>
      </c>
      <c r="K3" s="19" t="s">
        <v>50</v>
      </c>
      <c r="L3" s="20" t="s">
        <v>51</v>
      </c>
    </row>
    <row r="4" spans="1:12" ht="15" x14ac:dyDescent="0.2">
      <c r="A4" s="30">
        <v>1</v>
      </c>
      <c r="B4" s="20" t="s">
        <v>36</v>
      </c>
      <c r="C4" s="20">
        <f>IF(E18&gt;C18,1,0)+IF(C32&gt;E32,1,0)+IF(E40&gt;C40,1,0)+IF(C49&gt;E49,1,0)+IF(E56&gt;C56,1,0)+IF(C62&gt;E62,1,0)</f>
        <v>4</v>
      </c>
      <c r="D4" s="20">
        <f>IF(E18=C18,1,0)+IF(C32=E32,1,0)+IF(E40=C40,1,0)+IF(C49=E49,1,0)+IF(E56=C56,1,0)+IF(C62=E62,1,0)</f>
        <v>0</v>
      </c>
      <c r="E4" s="20">
        <f>IF(E18&lt;C18,1,0)+IF(C32&lt;E32,1,0)+IF(E40&lt;C40,1,0)+IF(C49&lt;E49,1,0)+IF(E56&lt;C56,1,0)+IF(C62&lt;E62,1,0)</f>
        <v>2</v>
      </c>
      <c r="F4" s="20">
        <f t="shared" ref="F4:F10" si="0">(C4*3)+(D4*1)</f>
        <v>12</v>
      </c>
      <c r="G4" s="20">
        <v>8</v>
      </c>
      <c r="H4" s="21" t="s">
        <v>40</v>
      </c>
      <c r="I4" s="20">
        <f>IF(K18&gt;I18,1,0)+IF(I32&gt;K32,1,0)+IF(K40&gt;I40,1,0)+IF(I49&gt;K49,1,0)+IF(K56&gt;I56,1,0)+IF(I62&gt;K62,1,0)</f>
        <v>1</v>
      </c>
      <c r="J4" s="20">
        <f>IF(K18=I18,1,0)+IF(I32=K32,1,0)+IF(K40=I40,1,0)+IF(I49=K49,1,0)+IF(K56=I56,1,0)+IF(I62=K62,1,0)</f>
        <v>0</v>
      </c>
      <c r="K4" s="20">
        <f>IF(K18&lt;I18,1,0)+IF(I32&lt;K32,1,0)+IF(K40&lt;I40,1,0)+IF(I49&lt;K49,1,0)+IF(K56&lt;I56,1,0)+IF(I62&lt;K62,1,0)</f>
        <v>5</v>
      </c>
      <c r="L4" s="20">
        <f>(I4*3)+(J4*1)</f>
        <v>3</v>
      </c>
    </row>
    <row r="5" spans="1:12" ht="15" x14ac:dyDescent="0.2">
      <c r="A5" s="30">
        <v>2</v>
      </c>
      <c r="B5" s="20" t="s">
        <v>35</v>
      </c>
      <c r="C5" s="20">
        <f>IF(C18&gt;E18,1,0)+IF(E26&gt;C26,1,0)+IF(C34&gt;E34,1,0)+IF(E41&gt;C41,1,0)+IF(C48&gt;E48,1,0)+IF(E54&gt;C54,1,0)</f>
        <v>1</v>
      </c>
      <c r="D5" s="20">
        <f>IF(C18=E18,1,0)+IF(E26=C26,1,0)+IF(C34=E34,1,0)+IF(E41=C41,1,0)+IF(C48=E48,1,0)+IF(E54=C54,1,0)</f>
        <v>0</v>
      </c>
      <c r="E5" s="20">
        <f>IF(C18&lt;E18,1,0)+IF(E26&lt;C26,1,0)+IF(C34&lt;E34,1,0)+IF(E41&lt;C41,1,0)+IF(C48&lt;E48,1,0)+IF(E54&lt;C54,1,0)</f>
        <v>5</v>
      </c>
      <c r="F5" s="20">
        <f t="shared" si="0"/>
        <v>3</v>
      </c>
      <c r="G5" s="20">
        <v>9</v>
      </c>
      <c r="H5" s="21" t="s">
        <v>37</v>
      </c>
      <c r="I5" s="20">
        <f>IF(I18&gt;K18,1,0)+IF(K26&gt;I26,1,0)+IF(I34&gt;K34,1,0)+IF(K41&gt;I41,1,0)+IF(I48&gt;K48,1,0)+IF(K54&gt;I54,1,0)</f>
        <v>6</v>
      </c>
      <c r="J5" s="20">
        <f>IF(I18=K18,1,0)+IF(K26=I26,1,0)+IF(I34=K34,1,0)+IF(K41=I41,1,0)+IF(I48=K48,1,0)+IF(K54=I54,1,0)</f>
        <v>0</v>
      </c>
      <c r="K5" s="20">
        <f>IF(I18&lt;K18,1,0)+IF(K26&lt;I26,1,0)+IF(I34&lt;K34,1,0)+IF(K41&lt;I41,1,0)+IF(I48&lt;K48,1,0)+IF(K54&lt;I54,1,0)</f>
        <v>0</v>
      </c>
      <c r="L5" s="20">
        <f t="shared" ref="L5:L10" si="1">(I5*3)+(J5*1)</f>
        <v>18</v>
      </c>
    </row>
    <row r="6" spans="1:12" ht="15" x14ac:dyDescent="0.2">
      <c r="A6" s="30">
        <v>3</v>
      </c>
      <c r="B6" s="20" t="s">
        <v>41</v>
      </c>
      <c r="C6" s="20">
        <f>IF(C19&gt;E19,1)+IF(E25&gt;C25,1)+IF(C39&gt;E39,1)+IF(E48&gt;C48,1)+IF(C56&gt;E56,1)+IF(E63&gt;C63,1,0)</f>
        <v>0</v>
      </c>
      <c r="D6" s="20">
        <f>IF(C19=E19,1)+IF(E25=C25,1)+IF(C39=E39,1)+IF(E48=C48,1)+IF(C56=E56,1)+IF(E63=C63,1,0)</f>
        <v>0</v>
      </c>
      <c r="E6" s="20">
        <f>IF(C19&lt;E19,1)+IF(E25&lt;C25,1)+IF(C39&lt;E39,1)+IF(E48&lt;C48,1)+IF(C56&lt;E56,1)+IF(E63&lt;C63,1,0)</f>
        <v>6</v>
      </c>
      <c r="F6" s="20">
        <f t="shared" si="0"/>
        <v>0</v>
      </c>
      <c r="G6" s="20">
        <v>10</v>
      </c>
      <c r="H6" s="21" t="s">
        <v>46</v>
      </c>
      <c r="I6" s="20">
        <f>IF(I19&gt;K19,1)+IF(K25&gt;I25,1)+IF(I39&gt;K39,1)+IF(K48&gt;I48,1)+IF(I56&gt;K56,1)+IF(K63&gt;I63,1,0)</f>
        <v>3</v>
      </c>
      <c r="J6" s="20">
        <f>IF(I19=K19,1)+IF(K25=I25,1)+IF(I39=K39,1)+IF(K48=I48,1)+IF(I56=K56,1)+IF(K63=I63,1,0)</f>
        <v>0</v>
      </c>
      <c r="K6" s="20">
        <f>IF(I19&lt;K19,1)+IF(K25&lt;I25,1)+IF(I39&lt;K39,1)+IF(K48&lt;I48,1)+IF(I56&lt;K56,1)+IF(K63&lt;I63,1,0)</f>
        <v>3</v>
      </c>
      <c r="L6" s="20">
        <f t="shared" si="1"/>
        <v>9</v>
      </c>
    </row>
    <row r="7" spans="1:12" ht="15" x14ac:dyDescent="0.2">
      <c r="A7" s="30">
        <v>4</v>
      </c>
      <c r="B7" s="20" t="s">
        <v>43</v>
      </c>
      <c r="C7" s="20">
        <f>IF(C19&gt;E19,1)+IF(C27&gt;E27,1)+IF(E34&gt;C34,1)+IF(C40&gt;E40,1)+IF(E47&gt;C47,1)+IF(C61&gt;E63,1,0)</f>
        <v>4</v>
      </c>
      <c r="D7" s="20">
        <f>IF(C19=E19,1)+IF(C27=E27,1)+IF(E34=C34,1)+IF(C40=E40,1)+IF(E47=C47,1)+IF(C61=E63,1,0)</f>
        <v>0</v>
      </c>
      <c r="E7" s="20">
        <f>IF(C19&lt;E19,1)+IF(C27&lt;E27,1)+IF(E34&lt;C34,1)+IF(C40&lt;E40,1)+IF(E47&lt;C47,1)+IF(C61&lt;E63,1,0)</f>
        <v>2</v>
      </c>
      <c r="F7" s="20">
        <f t="shared" si="0"/>
        <v>12</v>
      </c>
      <c r="G7" s="20">
        <v>11</v>
      </c>
      <c r="H7" s="21" t="s">
        <v>38</v>
      </c>
      <c r="I7" s="20">
        <f>IF(I19&lt;K19,1)+IF(I27&gt;K27,1)+IF(K34&gt;I34,1)+IF(I40&gt;K40,1)+IF(K47&gt;I47,1)+IF(I61&gt;K61,1,0)</f>
        <v>4</v>
      </c>
      <c r="J7" s="20">
        <f>IF(I19=K19,1)+IF(I27=K27,1)+IF(K34=I34,1)+IF(I40=K40,1)+IF(K47=I47,1)+IF(I61=K63,1,0)</f>
        <v>0</v>
      </c>
      <c r="K7" s="20">
        <f>IF(I19&gt;K19,1)+IF(I27&lt;K27,1)+IF(K34&lt;I34,1)+IF(I40&lt;K40,1)+IF(K47&lt;I47,1)+IF(I61&lt;K61,1,0)</f>
        <v>2</v>
      </c>
      <c r="L7" s="20">
        <f t="shared" si="1"/>
        <v>12</v>
      </c>
    </row>
    <row r="8" spans="1:12" ht="15" x14ac:dyDescent="0.2">
      <c r="A8" s="30">
        <v>5</v>
      </c>
      <c r="B8" s="20" t="s">
        <v>39</v>
      </c>
      <c r="C8" s="20">
        <f>IF(E20&gt;C20,1)+IF(C26&gt;E26,1)+IF(E32&gt;C32,1)+IF(C47&gt;E47,1)+IF(E55&gt;C55,1)+IF(C63&gt;E63,1,0)</f>
        <v>3</v>
      </c>
      <c r="D8" s="20">
        <f>IF(E20=C20,1)+IF(C26=E26,1)+IF(E32=C32,1)+IF(C47=E47,1)+IF(E55=C55,1)+IF(C63=E63,1,0)</f>
        <v>0</v>
      </c>
      <c r="E8" s="20">
        <f>IF(E20&lt;C20,1)+IF(C26&lt;E26,1)+IF(E32&lt;C32,1)+IF(C47&lt;E47,1)+IF(E55&lt;C55,1)+IF(C63&lt;E63,1,0)</f>
        <v>3</v>
      </c>
      <c r="F8" s="20">
        <f t="shared" si="0"/>
        <v>9</v>
      </c>
      <c r="G8" s="20">
        <v>12</v>
      </c>
      <c r="H8" s="21" t="s">
        <v>34</v>
      </c>
      <c r="I8" s="20">
        <f>IF(K20&gt;I20,1)+IF(I26&gt;K26,1)+IF(K32&gt;I32,1)+IF(I47&gt;K47,1)+IF(K55&gt;I55,1)+IF(I63&gt;K63,1,0)</f>
        <v>2</v>
      </c>
      <c r="J8" s="20">
        <f>IF(K20=I20,1)+IF(I26=K26,1)+IF(K32=I32,1)+IF(I47=K47,1)+IF(K55=I55,1)+IF(I63=K63,1,0)</f>
        <v>0</v>
      </c>
      <c r="K8" s="20">
        <f>IF(K20&lt;I20,1)+IF(I26&lt;K26,1)+IF(K32&lt;I32,1)+IF(I47&lt;K47,1)+IF(K55&lt;I55,1)+IF(I63&lt;K63,1,0)</f>
        <v>4</v>
      </c>
      <c r="L8" s="20">
        <f t="shared" si="1"/>
        <v>6</v>
      </c>
    </row>
    <row r="9" spans="1:12" ht="15" x14ac:dyDescent="0.2">
      <c r="A9" s="30">
        <v>6</v>
      </c>
      <c r="B9" s="20" t="s">
        <v>45</v>
      </c>
      <c r="C9" s="20">
        <f>IF(C20&gt;E20,1)+IF(E27&gt;C27,1)+IF(C33&gt;E33,1)+IF(C54&gt;E54,1)+IF(E62&gt;C62,1)+IF(E39&gt;C39,1,0)</f>
        <v>6</v>
      </c>
      <c r="D9" s="20">
        <f>IF(C20=E20,1)+IF(E27=C27,1)+IF(C33=E33,1)+IF(C54=E54,1)+IF(E62=C62,1)+IF(E39=C39,1,0)</f>
        <v>0</v>
      </c>
      <c r="E9" s="20">
        <f>IF(C20&lt;E20,1)+IF(E27&lt;C27,1)+IF(C33&lt;E33,1)+IF(C54&lt;E54,1)+IF(E62&lt;C62,1)+IF(E39&lt;C39,1,0)</f>
        <v>0</v>
      </c>
      <c r="F9" s="20">
        <f t="shared" si="0"/>
        <v>18</v>
      </c>
      <c r="G9" s="20">
        <v>13</v>
      </c>
      <c r="H9" s="21" t="s">
        <v>33</v>
      </c>
      <c r="I9" s="20">
        <f>IF(I20&gt;K20,1)+IF(K27&gt;I27,1)+IF(I33&gt;K33,1)+IF(I54&gt;K54,1)+IF(K62&gt;I62,1)+IF(K39&gt;I39,1,0)</f>
        <v>5</v>
      </c>
      <c r="J9" s="20">
        <f>IF(I20=K20,1)+IF(K27=I27,1)+IF(I33=K33,1)+IF(I54=K54,1)+IF(K62=I62,1)+IF(K39=I39,1,0)</f>
        <v>0</v>
      </c>
      <c r="K9" s="20">
        <f>IF(I20&lt;K20,1)+IF(K27&lt;I27,1)+IF(I33&lt;K33,1)+IF(I54&lt;K54,1)+IF(K62&lt;I62,1)+IF(K39&lt;I39,1,0)</f>
        <v>1</v>
      </c>
      <c r="L9" s="20">
        <f t="shared" si="1"/>
        <v>15</v>
      </c>
    </row>
    <row r="10" spans="1:12" ht="15" x14ac:dyDescent="0.2">
      <c r="A10" s="30">
        <v>7</v>
      </c>
      <c r="B10" s="20" t="s">
        <v>42</v>
      </c>
      <c r="C10" s="20">
        <f>IF(C25&gt;E25,1)+IF(E33&gt;C33,1)+IF(C41&gt;E41,1)+IF(E49&gt;C49,1)+IF(C55&gt;E55,1)+IF(E61&gt;C61,1,0)</f>
        <v>3</v>
      </c>
      <c r="D10" s="20">
        <f>IF(C25=E25,1)+IF(E33=C33,1)+IF(C41=E41,1)+IF(E49=C49,1)+IF(C55=E55,1)+IF(E61=C61,1,0)</f>
        <v>0</v>
      </c>
      <c r="E10" s="20">
        <f>IF(C25&lt;E25,1)+IF(E33&lt;C33,1)+IF(C41&lt;E41,1)+IF(E49&lt;C49,1)+IF(C55&lt;E55,1)+IF(E61&lt;C61,1,0)</f>
        <v>3</v>
      </c>
      <c r="F10" s="20">
        <f t="shared" si="0"/>
        <v>9</v>
      </c>
      <c r="G10" s="20">
        <v>14</v>
      </c>
      <c r="H10" s="21" t="s">
        <v>44</v>
      </c>
      <c r="I10" s="20">
        <f>IF(I25&gt;K25,1)+IF(K33&gt;I33,1)+IF(I41&gt;K41,1)+IF(K49&gt;I49,1)+IF(I55&gt;K55,1)+IF(K61&gt;I61,1,0)</f>
        <v>0</v>
      </c>
      <c r="J10" s="20">
        <f>IF(I25=K25,1)+IF(K33=I33,1)+IF(I41=K41,1)+IF(K49=I49,1)+IF(I55=K55,1)+IF(K61=I61,1,0)</f>
        <v>0</v>
      </c>
      <c r="K10" s="20">
        <f>IF(I25&lt;K25,1)+IF(K33&lt;I33,1)+IF(I41&lt;K41,1)+IF(K49&lt;I49,1)+IF(I55&lt;K55,1)+IF(K61&lt;I61,1,0)</f>
        <v>6</v>
      </c>
      <c r="L10" s="20">
        <f t="shared" si="1"/>
        <v>0</v>
      </c>
    </row>
    <row r="11" spans="1:12" x14ac:dyDescent="0.2">
      <c r="A11" s="2"/>
      <c r="B11" s="2"/>
      <c r="C11" s="28"/>
      <c r="D11" s="29"/>
      <c r="E11" s="28"/>
      <c r="F11" s="29"/>
      <c r="G11" s="29"/>
      <c r="H11" s="29"/>
      <c r="I11" s="28"/>
      <c r="J11" s="29"/>
      <c r="K11" s="17"/>
      <c r="L11" s="2"/>
    </row>
    <row r="12" spans="1:12" x14ac:dyDescent="0.2">
      <c r="A12" s="15"/>
      <c r="B12" s="15"/>
      <c r="C12" s="17"/>
      <c r="D12" s="15"/>
      <c r="E12" s="17"/>
      <c r="F12" s="15"/>
      <c r="G12" s="15"/>
      <c r="H12" s="15"/>
      <c r="I12" s="17"/>
      <c r="J12" s="15"/>
      <c r="K12" s="17"/>
      <c r="L12" s="15"/>
    </row>
    <row r="13" spans="1:12" x14ac:dyDescent="0.2">
      <c r="A13" s="45" t="s">
        <v>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x14ac:dyDescent="0.2">
      <c r="A14" s="14"/>
      <c r="B14" s="14"/>
      <c r="C14" s="17"/>
      <c r="D14" s="14"/>
      <c r="E14" s="17"/>
      <c r="F14" s="14"/>
      <c r="G14" s="14"/>
      <c r="H14" s="14"/>
      <c r="I14" s="17"/>
      <c r="J14" s="14"/>
      <c r="K14" s="17"/>
      <c r="L14" s="14"/>
    </row>
    <row r="15" spans="1:12" ht="16.5" thickBot="1" x14ac:dyDescent="0.25">
      <c r="A15" s="2"/>
      <c r="B15" s="2"/>
      <c r="C15" s="17"/>
      <c r="D15" s="2"/>
      <c r="E15" s="17"/>
      <c r="F15" s="2"/>
      <c r="G15" s="2"/>
      <c r="H15" s="2"/>
      <c r="I15" s="17"/>
      <c r="J15" s="2"/>
      <c r="K15" s="17"/>
      <c r="L15" s="2"/>
    </row>
    <row r="16" spans="1:12" ht="16.5" thickBot="1" x14ac:dyDescent="0.25">
      <c r="A16" s="37" t="s">
        <v>47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</row>
    <row r="17" spans="1:12" thickBot="1" x14ac:dyDescent="0.25">
      <c r="A17" s="9" t="s">
        <v>7</v>
      </c>
      <c r="B17" s="46" t="s">
        <v>0</v>
      </c>
      <c r="C17" s="43"/>
      <c r="D17" s="43"/>
      <c r="E17" s="43"/>
      <c r="F17" s="44"/>
      <c r="G17" s="9" t="s">
        <v>7</v>
      </c>
      <c r="H17" s="46" t="s">
        <v>1</v>
      </c>
      <c r="I17" s="43"/>
      <c r="J17" s="43"/>
      <c r="K17" s="43"/>
      <c r="L17" s="44"/>
    </row>
    <row r="18" spans="1:12" ht="16.5" thickBot="1" x14ac:dyDescent="0.25">
      <c r="A18" s="8">
        <v>1</v>
      </c>
      <c r="B18" s="3" t="str">
        <f>B5</f>
        <v>Camping Lauxen</v>
      </c>
      <c r="C18" s="22">
        <v>1035</v>
      </c>
      <c r="D18" s="3" t="s">
        <v>2</v>
      </c>
      <c r="E18" s="23">
        <v>1140</v>
      </c>
      <c r="F18" s="3" t="str">
        <f>B4</f>
        <v>Ceraça</v>
      </c>
      <c r="G18" s="8">
        <v>4</v>
      </c>
      <c r="H18" s="3" t="str">
        <f>H5</f>
        <v>Transportes Santos</v>
      </c>
      <c r="I18" s="22">
        <v>1290</v>
      </c>
      <c r="J18" s="3" t="s">
        <v>2</v>
      </c>
      <c r="K18" s="23">
        <v>995</v>
      </c>
      <c r="L18" s="3" t="str">
        <f>H4</f>
        <v>Fatima "B"</v>
      </c>
    </row>
    <row r="19" spans="1:12" ht="16.5" thickBot="1" x14ac:dyDescent="0.25">
      <c r="A19" s="8">
        <v>2</v>
      </c>
      <c r="B19" s="3" t="str">
        <f>B6</f>
        <v>Primavera "A"</v>
      </c>
      <c r="C19" s="22">
        <v>855</v>
      </c>
      <c r="D19" s="3" t="s">
        <v>2</v>
      </c>
      <c r="E19" s="23">
        <v>980</v>
      </c>
      <c r="F19" s="3" t="str">
        <f>B7</f>
        <v>Bar do Paulo</v>
      </c>
      <c r="G19" s="8">
        <v>5</v>
      </c>
      <c r="H19" s="3" t="str">
        <f>H6</f>
        <v>Camping Schuh</v>
      </c>
      <c r="I19" s="22">
        <v>1230</v>
      </c>
      <c r="J19" s="3" t="s">
        <v>2</v>
      </c>
      <c r="K19" s="23">
        <v>1275</v>
      </c>
      <c r="L19" s="3" t="str">
        <f>H7</f>
        <v>Seritec</v>
      </c>
    </row>
    <row r="20" spans="1:12" ht="16.5" thickBot="1" x14ac:dyDescent="0.25">
      <c r="A20" s="8">
        <v>3</v>
      </c>
      <c r="B20" s="3" t="str">
        <f>B9</f>
        <v>Pórticos Bar</v>
      </c>
      <c r="C20" s="22">
        <v>1190</v>
      </c>
      <c r="D20" s="10" t="s">
        <v>2</v>
      </c>
      <c r="E20" s="22">
        <v>1075</v>
      </c>
      <c r="F20" s="3" t="str">
        <f>B8</f>
        <v>Fatima "A'</v>
      </c>
      <c r="G20" s="8">
        <v>6</v>
      </c>
      <c r="H20" s="3" t="str">
        <f>H9</f>
        <v>Bar do Lauri</v>
      </c>
      <c r="I20" s="22">
        <v>1065</v>
      </c>
      <c r="J20" s="10" t="s">
        <v>2</v>
      </c>
      <c r="K20" s="22">
        <v>985</v>
      </c>
      <c r="L20" s="3" t="str">
        <f>H8</f>
        <v>Bruxos Bar</v>
      </c>
    </row>
    <row r="21" spans="1:12" thickBot="1" x14ac:dyDescent="0.25">
      <c r="A21" s="46" t="s">
        <v>8</v>
      </c>
      <c r="B21" s="43"/>
      <c r="C21" s="47" t="str">
        <f>B10</f>
        <v>Primavera "B"</v>
      </c>
      <c r="D21" s="47"/>
      <c r="E21" s="47"/>
      <c r="F21" s="48"/>
      <c r="G21" s="46" t="s">
        <v>8</v>
      </c>
      <c r="H21" s="43"/>
      <c r="I21" s="43"/>
      <c r="J21" s="43" t="str">
        <f>H10</f>
        <v>Araçazinho</v>
      </c>
      <c r="K21" s="43"/>
      <c r="L21" s="44"/>
    </row>
    <row r="22" spans="1:12" ht="16.5" thickBot="1" x14ac:dyDescent="0.25">
      <c r="A22" s="4"/>
      <c r="B22" s="4"/>
      <c r="C22" s="24"/>
      <c r="D22" s="5"/>
      <c r="E22" s="24"/>
      <c r="F22" s="5"/>
      <c r="G22" s="2"/>
      <c r="H22" s="2"/>
      <c r="I22" s="25"/>
      <c r="J22" s="2"/>
      <c r="K22" s="17"/>
      <c r="L22" s="2"/>
    </row>
    <row r="23" spans="1:12" ht="16.5" thickBot="1" x14ac:dyDescent="0.25">
      <c r="A23" s="37" t="s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</row>
    <row r="24" spans="1:12" thickBot="1" x14ac:dyDescent="0.25">
      <c r="A24" s="8" t="s">
        <v>7</v>
      </c>
      <c r="B24" s="46" t="s">
        <v>0</v>
      </c>
      <c r="C24" s="43"/>
      <c r="D24" s="43"/>
      <c r="E24" s="43"/>
      <c r="F24" s="44"/>
      <c r="G24" s="3" t="s">
        <v>7</v>
      </c>
      <c r="H24" s="46" t="s">
        <v>1</v>
      </c>
      <c r="I24" s="43"/>
      <c r="J24" s="43"/>
      <c r="K24" s="43"/>
      <c r="L24" s="44"/>
    </row>
    <row r="25" spans="1:12" ht="16.5" thickBot="1" x14ac:dyDescent="0.25">
      <c r="A25" s="8">
        <v>7</v>
      </c>
      <c r="B25" s="3" t="str">
        <f>B10</f>
        <v>Primavera "B"</v>
      </c>
      <c r="C25" s="22">
        <v>1115</v>
      </c>
      <c r="D25" s="3" t="s">
        <v>2</v>
      </c>
      <c r="E25" s="23">
        <v>950</v>
      </c>
      <c r="F25" s="3" t="str">
        <f>B6</f>
        <v>Primavera "A"</v>
      </c>
      <c r="G25" s="3">
        <v>10</v>
      </c>
      <c r="H25" s="3" t="str">
        <f>H10</f>
        <v>Araçazinho</v>
      </c>
      <c r="I25" s="22">
        <v>1200</v>
      </c>
      <c r="J25" s="3" t="s">
        <v>2</v>
      </c>
      <c r="K25" s="23">
        <v>1350</v>
      </c>
      <c r="L25" s="3" t="str">
        <f>H6</f>
        <v>Camping Schuh</v>
      </c>
    </row>
    <row r="26" spans="1:12" ht="16.5" thickBot="1" x14ac:dyDescent="0.25">
      <c r="A26" s="8">
        <v>8</v>
      </c>
      <c r="B26" s="3" t="str">
        <f>B8</f>
        <v>Fatima "A'</v>
      </c>
      <c r="C26" s="22">
        <v>1160</v>
      </c>
      <c r="D26" s="3" t="s">
        <v>2</v>
      </c>
      <c r="E26" s="23">
        <v>885</v>
      </c>
      <c r="F26" s="3" t="str">
        <f>B5</f>
        <v>Camping Lauxen</v>
      </c>
      <c r="G26" s="3">
        <v>11</v>
      </c>
      <c r="H26" s="3" t="str">
        <f>H8</f>
        <v>Bruxos Bar</v>
      </c>
      <c r="I26" s="22">
        <v>1060</v>
      </c>
      <c r="J26" s="3" t="s">
        <v>2</v>
      </c>
      <c r="K26" s="23">
        <v>1215</v>
      </c>
      <c r="L26" s="3" t="str">
        <f>H5</f>
        <v>Transportes Santos</v>
      </c>
    </row>
    <row r="27" spans="1:12" ht="16.5" thickBot="1" x14ac:dyDescent="0.25">
      <c r="A27" s="8">
        <v>9</v>
      </c>
      <c r="B27" s="3" t="str">
        <f>B7</f>
        <v>Bar do Paulo</v>
      </c>
      <c r="C27" s="22">
        <v>1070</v>
      </c>
      <c r="D27" s="3" t="s">
        <v>2</v>
      </c>
      <c r="E27" s="22">
        <v>1140</v>
      </c>
      <c r="F27" s="3" t="str">
        <f>B9</f>
        <v>Pórticos Bar</v>
      </c>
      <c r="G27" s="3">
        <v>12</v>
      </c>
      <c r="H27" s="3" t="str">
        <f>H7</f>
        <v>Seritec</v>
      </c>
      <c r="I27" s="22">
        <v>1075</v>
      </c>
      <c r="J27" s="3" t="s">
        <v>2</v>
      </c>
      <c r="K27" s="22">
        <v>1115</v>
      </c>
      <c r="L27" s="3" t="str">
        <f>H9</f>
        <v>Bar do Lauri</v>
      </c>
    </row>
    <row r="28" spans="1:12" thickBot="1" x14ac:dyDescent="0.25">
      <c r="A28" s="46" t="s">
        <v>8</v>
      </c>
      <c r="B28" s="43"/>
      <c r="C28" s="47" t="str">
        <f>B4</f>
        <v>Ceraça</v>
      </c>
      <c r="D28" s="47"/>
      <c r="E28" s="47"/>
      <c r="F28" s="48"/>
      <c r="G28" s="46" t="s">
        <v>8</v>
      </c>
      <c r="H28" s="43"/>
      <c r="I28" s="43"/>
      <c r="J28" s="43" t="str">
        <f>H4</f>
        <v>Fatima "B"</v>
      </c>
      <c r="K28" s="43"/>
      <c r="L28" s="44"/>
    </row>
    <row r="29" spans="1:12" ht="16.5" thickBot="1" x14ac:dyDescent="0.25">
      <c r="A29" s="2"/>
      <c r="B29" s="2"/>
      <c r="C29" s="25"/>
      <c r="D29" s="2"/>
      <c r="E29" s="17"/>
      <c r="F29" s="2"/>
      <c r="G29" s="2"/>
      <c r="H29" s="2"/>
      <c r="I29" s="25"/>
      <c r="J29" s="2"/>
      <c r="K29" s="17"/>
      <c r="L29" s="2"/>
    </row>
    <row r="30" spans="1:12" ht="16.5" thickBot="1" x14ac:dyDescent="0.25">
      <c r="A30" s="37" t="s">
        <v>19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</row>
    <row r="31" spans="1:12" thickBot="1" x14ac:dyDescent="0.25">
      <c r="A31" s="8" t="s">
        <v>7</v>
      </c>
      <c r="B31" s="46" t="s">
        <v>0</v>
      </c>
      <c r="C31" s="43"/>
      <c r="D31" s="43"/>
      <c r="E31" s="43"/>
      <c r="F31" s="44"/>
      <c r="G31" s="3" t="s">
        <v>7</v>
      </c>
      <c r="H31" s="46" t="s">
        <v>1</v>
      </c>
      <c r="I31" s="43"/>
      <c r="J31" s="43"/>
      <c r="K31" s="43"/>
      <c r="L31" s="44"/>
    </row>
    <row r="32" spans="1:12" ht="16.5" thickBot="1" x14ac:dyDescent="0.25">
      <c r="A32" s="8">
        <v>13</v>
      </c>
      <c r="B32" s="3" t="str">
        <f>B4</f>
        <v>Ceraça</v>
      </c>
      <c r="C32" s="22">
        <v>1200</v>
      </c>
      <c r="D32" s="3" t="s">
        <v>2</v>
      </c>
      <c r="E32" s="23">
        <v>975</v>
      </c>
      <c r="F32" s="3" t="str">
        <f>B8</f>
        <v>Fatima "A'</v>
      </c>
      <c r="G32" s="3">
        <v>16</v>
      </c>
      <c r="H32" s="3" t="str">
        <f>H4</f>
        <v>Fatima "B"</v>
      </c>
      <c r="I32" s="22">
        <v>995</v>
      </c>
      <c r="J32" s="3" t="s">
        <v>2</v>
      </c>
      <c r="K32" s="23">
        <v>1065</v>
      </c>
      <c r="L32" s="3" t="str">
        <f>H8</f>
        <v>Bruxos Bar</v>
      </c>
    </row>
    <row r="33" spans="1:12" ht="16.5" thickBot="1" x14ac:dyDescent="0.25">
      <c r="A33" s="8">
        <v>14</v>
      </c>
      <c r="B33" s="3" t="str">
        <f>B9</f>
        <v>Pórticos Bar</v>
      </c>
      <c r="C33" s="22">
        <v>1305</v>
      </c>
      <c r="D33" s="3" t="s">
        <v>2</v>
      </c>
      <c r="E33" s="23">
        <v>1130</v>
      </c>
      <c r="F33" s="3" t="str">
        <f>B10</f>
        <v>Primavera "B"</v>
      </c>
      <c r="G33" s="3">
        <v>17</v>
      </c>
      <c r="H33" s="3" t="str">
        <f>H9</f>
        <v>Bar do Lauri</v>
      </c>
      <c r="I33" s="22">
        <v>950</v>
      </c>
      <c r="J33" s="3" t="s">
        <v>2</v>
      </c>
      <c r="K33" s="23">
        <v>900</v>
      </c>
      <c r="L33" s="3" t="str">
        <f>H10</f>
        <v>Araçazinho</v>
      </c>
    </row>
    <row r="34" spans="1:12" ht="16.5" thickBot="1" x14ac:dyDescent="0.25">
      <c r="A34" s="8">
        <v>15</v>
      </c>
      <c r="B34" s="3" t="str">
        <f>B5</f>
        <v>Camping Lauxen</v>
      </c>
      <c r="C34" s="22">
        <v>1010</v>
      </c>
      <c r="D34" s="3" t="s">
        <v>2</v>
      </c>
      <c r="E34" s="22">
        <v>1125</v>
      </c>
      <c r="F34" s="3" t="str">
        <f>B7</f>
        <v>Bar do Paulo</v>
      </c>
      <c r="G34" s="3">
        <v>18</v>
      </c>
      <c r="H34" s="3" t="str">
        <f>H5</f>
        <v>Transportes Santos</v>
      </c>
      <c r="I34" s="22">
        <v>1250</v>
      </c>
      <c r="J34" s="3" t="s">
        <v>2</v>
      </c>
      <c r="K34" s="22">
        <v>1245</v>
      </c>
      <c r="L34" s="3" t="str">
        <f>H7</f>
        <v>Seritec</v>
      </c>
    </row>
    <row r="35" spans="1:12" thickBot="1" x14ac:dyDescent="0.25">
      <c r="A35" s="46" t="s">
        <v>8</v>
      </c>
      <c r="B35" s="43"/>
      <c r="C35" s="47" t="str">
        <f>B6</f>
        <v>Primavera "A"</v>
      </c>
      <c r="D35" s="47"/>
      <c r="E35" s="47"/>
      <c r="F35" s="48"/>
      <c r="G35" s="46" t="s">
        <v>8</v>
      </c>
      <c r="H35" s="43"/>
      <c r="I35" s="43"/>
      <c r="J35" s="43" t="str">
        <f>H6</f>
        <v>Camping Schuh</v>
      </c>
      <c r="K35" s="43"/>
      <c r="L35" s="44"/>
    </row>
    <row r="36" spans="1:12" ht="16.5" thickBot="1" x14ac:dyDescent="0.25">
      <c r="A36" s="2"/>
      <c r="B36" s="2"/>
      <c r="C36" s="25"/>
      <c r="D36" s="2"/>
      <c r="E36" s="17"/>
      <c r="F36" s="2"/>
      <c r="G36" s="2"/>
      <c r="H36" s="2"/>
      <c r="I36" s="25"/>
      <c r="J36" s="2"/>
      <c r="K36" s="17"/>
      <c r="L36" s="2"/>
    </row>
    <row r="37" spans="1:12" ht="16.5" thickBot="1" x14ac:dyDescent="0.25">
      <c r="A37" s="37" t="s">
        <v>20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</row>
    <row r="38" spans="1:12" thickBot="1" x14ac:dyDescent="0.25">
      <c r="A38" s="8" t="s">
        <v>7</v>
      </c>
      <c r="B38" s="46" t="s">
        <v>0</v>
      </c>
      <c r="C38" s="43"/>
      <c r="D38" s="43"/>
      <c r="E38" s="43"/>
      <c r="F38" s="44"/>
      <c r="G38" s="3" t="s">
        <v>7</v>
      </c>
      <c r="H38" s="46" t="s">
        <v>1</v>
      </c>
      <c r="I38" s="43"/>
      <c r="J38" s="43"/>
      <c r="K38" s="43"/>
      <c r="L38" s="44"/>
    </row>
    <row r="39" spans="1:12" ht="16.5" thickBot="1" x14ac:dyDescent="0.25">
      <c r="A39" s="8">
        <v>19</v>
      </c>
      <c r="B39" s="3" t="str">
        <f>B6</f>
        <v>Primavera "A"</v>
      </c>
      <c r="C39" s="22">
        <v>955</v>
      </c>
      <c r="D39" s="3" t="s">
        <v>2</v>
      </c>
      <c r="E39" s="23">
        <v>1160</v>
      </c>
      <c r="F39" s="3" t="str">
        <f>B9</f>
        <v>Pórticos Bar</v>
      </c>
      <c r="G39" s="3">
        <v>22</v>
      </c>
      <c r="H39" s="3" t="str">
        <f>H6</f>
        <v>Camping Schuh</v>
      </c>
      <c r="I39" s="22">
        <v>1225</v>
      </c>
      <c r="J39" s="3" t="s">
        <v>2</v>
      </c>
      <c r="K39" s="23">
        <v>1270</v>
      </c>
      <c r="L39" s="3" t="str">
        <f>H9</f>
        <v>Bar do Lauri</v>
      </c>
    </row>
    <row r="40" spans="1:12" ht="16.5" thickBot="1" x14ac:dyDescent="0.25">
      <c r="A40" s="8">
        <v>20</v>
      </c>
      <c r="B40" s="3" t="str">
        <f>B7</f>
        <v>Bar do Paulo</v>
      </c>
      <c r="C40" s="22">
        <v>1090</v>
      </c>
      <c r="D40" s="3" t="s">
        <v>2</v>
      </c>
      <c r="E40" s="23">
        <v>1040</v>
      </c>
      <c r="F40" s="3" t="str">
        <f>B4</f>
        <v>Ceraça</v>
      </c>
      <c r="G40" s="3">
        <v>23</v>
      </c>
      <c r="H40" s="3" t="str">
        <f>H7</f>
        <v>Seritec</v>
      </c>
      <c r="I40" s="22">
        <v>1115</v>
      </c>
      <c r="J40" s="3" t="s">
        <v>2</v>
      </c>
      <c r="K40" s="23">
        <v>985</v>
      </c>
      <c r="L40" s="3" t="str">
        <f>H4</f>
        <v>Fatima "B"</v>
      </c>
    </row>
    <row r="41" spans="1:12" ht="16.5" thickBot="1" x14ac:dyDescent="0.25">
      <c r="A41" s="8">
        <v>21</v>
      </c>
      <c r="B41" s="3" t="str">
        <f>B10</f>
        <v>Primavera "B"</v>
      </c>
      <c r="C41" s="22">
        <v>1100</v>
      </c>
      <c r="D41" s="10" t="s">
        <v>2</v>
      </c>
      <c r="E41" s="22">
        <v>1055</v>
      </c>
      <c r="F41" s="3" t="str">
        <f>B5</f>
        <v>Camping Lauxen</v>
      </c>
      <c r="G41" s="3">
        <v>24</v>
      </c>
      <c r="H41" s="3" t="str">
        <f>H10</f>
        <v>Araçazinho</v>
      </c>
      <c r="I41" s="22">
        <v>1175</v>
      </c>
      <c r="J41" s="10" t="s">
        <v>2</v>
      </c>
      <c r="K41" s="22">
        <v>1350</v>
      </c>
      <c r="L41" s="3" t="str">
        <f>H5</f>
        <v>Transportes Santos</v>
      </c>
    </row>
    <row r="42" spans="1:12" thickBot="1" x14ac:dyDescent="0.25">
      <c r="A42" s="46" t="s">
        <v>8</v>
      </c>
      <c r="B42" s="43"/>
      <c r="C42" s="47" t="str">
        <f>B8</f>
        <v>Fatima "A'</v>
      </c>
      <c r="D42" s="47"/>
      <c r="E42" s="47"/>
      <c r="F42" s="48"/>
      <c r="G42" s="46" t="s">
        <v>8</v>
      </c>
      <c r="H42" s="43"/>
      <c r="I42" s="43"/>
      <c r="J42" s="43" t="str">
        <f>H8</f>
        <v>Bruxos Bar</v>
      </c>
      <c r="K42" s="43"/>
      <c r="L42" s="44"/>
    </row>
    <row r="43" spans="1:12" ht="15" x14ac:dyDescent="0.2">
      <c r="A43" s="34"/>
      <c r="B43" s="34"/>
      <c r="C43" s="11"/>
      <c r="D43" s="11"/>
      <c r="E43" s="11"/>
      <c r="F43" s="11"/>
      <c r="G43" s="34"/>
      <c r="H43" s="34"/>
      <c r="I43" s="34"/>
      <c r="J43" s="34"/>
      <c r="K43" s="34"/>
      <c r="L43" s="34"/>
    </row>
    <row r="44" spans="1:12" ht="16.5" thickBot="1" x14ac:dyDescent="0.25">
      <c r="A44" s="2"/>
      <c r="B44" s="2"/>
      <c r="C44" s="25"/>
      <c r="D44" s="2"/>
      <c r="E44" s="17"/>
      <c r="F44" s="2"/>
      <c r="G44" s="2"/>
      <c r="H44" s="2"/>
      <c r="I44" s="25"/>
      <c r="J44" s="2"/>
      <c r="K44" s="17"/>
      <c r="L44" s="2"/>
    </row>
    <row r="45" spans="1:12" ht="16.5" thickBot="1" x14ac:dyDescent="0.25">
      <c r="A45" s="37" t="s">
        <v>21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9"/>
    </row>
    <row r="46" spans="1:12" thickBot="1" x14ac:dyDescent="0.25">
      <c r="A46" s="8" t="s">
        <v>7</v>
      </c>
      <c r="B46" s="46" t="s">
        <v>0</v>
      </c>
      <c r="C46" s="43"/>
      <c r="D46" s="43"/>
      <c r="E46" s="43"/>
      <c r="F46" s="44"/>
      <c r="G46" s="3" t="s">
        <v>7</v>
      </c>
      <c r="H46" s="46" t="s">
        <v>1</v>
      </c>
      <c r="I46" s="43"/>
      <c r="J46" s="43"/>
      <c r="K46" s="43"/>
      <c r="L46" s="44"/>
    </row>
    <row r="47" spans="1:12" ht="16.5" thickBot="1" x14ac:dyDescent="0.25">
      <c r="A47" s="8">
        <v>25</v>
      </c>
      <c r="B47" s="3" t="str">
        <f>B8</f>
        <v>Fatima "A'</v>
      </c>
      <c r="C47" s="22">
        <v>1030</v>
      </c>
      <c r="D47" s="3" t="s">
        <v>2</v>
      </c>
      <c r="E47" s="23">
        <v>1170</v>
      </c>
      <c r="F47" s="3" t="str">
        <f>B7</f>
        <v>Bar do Paulo</v>
      </c>
      <c r="G47" s="3">
        <v>28</v>
      </c>
      <c r="H47" s="3" t="str">
        <f>H8</f>
        <v>Bruxos Bar</v>
      </c>
      <c r="I47" s="22">
        <v>1065</v>
      </c>
      <c r="J47" s="3" t="s">
        <v>2</v>
      </c>
      <c r="K47" s="23">
        <v>1180</v>
      </c>
      <c r="L47" s="3" t="str">
        <f>H7</f>
        <v>Seritec</v>
      </c>
    </row>
    <row r="48" spans="1:12" ht="16.5" thickBot="1" x14ac:dyDescent="0.25">
      <c r="A48" s="8">
        <v>26</v>
      </c>
      <c r="B48" s="3" t="str">
        <f>B5</f>
        <v>Camping Lauxen</v>
      </c>
      <c r="C48" s="22">
        <v>1095</v>
      </c>
      <c r="D48" s="3" t="s">
        <v>2</v>
      </c>
      <c r="E48" s="23">
        <v>815</v>
      </c>
      <c r="F48" s="3" t="str">
        <f>B6</f>
        <v>Primavera "A"</v>
      </c>
      <c r="G48" s="3">
        <v>29</v>
      </c>
      <c r="H48" s="3" t="str">
        <f>H5</f>
        <v>Transportes Santos</v>
      </c>
      <c r="I48" s="22">
        <v>1245</v>
      </c>
      <c r="J48" s="3" t="s">
        <v>2</v>
      </c>
      <c r="K48" s="23">
        <v>1115</v>
      </c>
      <c r="L48" s="3" t="str">
        <f>H6</f>
        <v>Camping Schuh</v>
      </c>
    </row>
    <row r="49" spans="1:12" ht="16.5" thickBot="1" x14ac:dyDescent="0.25">
      <c r="A49" s="8">
        <v>27</v>
      </c>
      <c r="B49" s="3" t="str">
        <f>B4</f>
        <v>Ceraça</v>
      </c>
      <c r="C49" s="22">
        <v>1065</v>
      </c>
      <c r="D49" s="10" t="s">
        <v>2</v>
      </c>
      <c r="E49" s="22">
        <v>1050</v>
      </c>
      <c r="F49" s="3" t="str">
        <f>B10</f>
        <v>Primavera "B"</v>
      </c>
      <c r="G49" s="3">
        <v>30</v>
      </c>
      <c r="H49" s="3" t="str">
        <f>H4</f>
        <v>Fatima "B"</v>
      </c>
      <c r="I49" s="22">
        <v>930</v>
      </c>
      <c r="J49" s="10" t="s">
        <v>2</v>
      </c>
      <c r="K49" s="22">
        <v>900</v>
      </c>
      <c r="L49" s="3" t="str">
        <f>H10</f>
        <v>Araçazinho</v>
      </c>
    </row>
    <row r="50" spans="1:12" thickBot="1" x14ac:dyDescent="0.25">
      <c r="A50" s="46" t="s">
        <v>8</v>
      </c>
      <c r="B50" s="43"/>
      <c r="C50" s="47" t="str">
        <f>B9</f>
        <v>Pórticos Bar</v>
      </c>
      <c r="D50" s="47"/>
      <c r="E50" s="47"/>
      <c r="F50" s="48"/>
      <c r="G50" s="46" t="s">
        <v>8</v>
      </c>
      <c r="H50" s="43"/>
      <c r="I50" s="43"/>
      <c r="J50" s="43" t="str">
        <f>H9</f>
        <v>Bar do Lauri</v>
      </c>
      <c r="K50" s="43"/>
      <c r="L50" s="44"/>
    </row>
    <row r="51" spans="1:12" ht="16.5" thickBot="1" x14ac:dyDescent="0.25">
      <c r="A51" s="2"/>
      <c r="B51" s="2"/>
      <c r="C51" s="25"/>
      <c r="D51" s="2"/>
      <c r="E51" s="17"/>
      <c r="F51" s="2"/>
      <c r="G51" s="2"/>
      <c r="H51" s="2"/>
      <c r="I51" s="25"/>
      <c r="J51" s="2"/>
      <c r="K51" s="17"/>
      <c r="L51" s="2"/>
    </row>
    <row r="52" spans="1:12" ht="16.5" thickBot="1" x14ac:dyDescent="0.25">
      <c r="A52" s="37" t="s">
        <v>22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9"/>
    </row>
    <row r="53" spans="1:12" thickBot="1" x14ac:dyDescent="0.25">
      <c r="A53" s="8" t="s">
        <v>7</v>
      </c>
      <c r="B53" s="46" t="s">
        <v>0</v>
      </c>
      <c r="C53" s="43"/>
      <c r="D53" s="43"/>
      <c r="E53" s="43"/>
      <c r="F53" s="44"/>
      <c r="G53" s="3" t="s">
        <v>7</v>
      </c>
      <c r="H53" s="46" t="s">
        <v>1</v>
      </c>
      <c r="I53" s="43"/>
      <c r="J53" s="43"/>
      <c r="K53" s="43"/>
      <c r="L53" s="44"/>
    </row>
    <row r="54" spans="1:12" ht="16.5" thickBot="1" x14ac:dyDescent="0.25">
      <c r="A54" s="8">
        <v>31</v>
      </c>
      <c r="B54" s="3" t="str">
        <f>B9</f>
        <v>Pórticos Bar</v>
      </c>
      <c r="C54" s="22">
        <v>1205</v>
      </c>
      <c r="D54" s="3" t="s">
        <v>2</v>
      </c>
      <c r="E54" s="23">
        <v>990</v>
      </c>
      <c r="F54" s="3" t="str">
        <f>B5</f>
        <v>Camping Lauxen</v>
      </c>
      <c r="G54" s="3">
        <v>34</v>
      </c>
      <c r="H54" s="3" t="str">
        <f>H9</f>
        <v>Bar do Lauri</v>
      </c>
      <c r="I54" s="22">
        <v>940</v>
      </c>
      <c r="J54" s="3" t="s">
        <v>2</v>
      </c>
      <c r="K54" s="23">
        <v>1025</v>
      </c>
      <c r="L54" s="3" t="str">
        <f>H5</f>
        <v>Transportes Santos</v>
      </c>
    </row>
    <row r="55" spans="1:12" ht="16.5" thickBot="1" x14ac:dyDescent="0.25">
      <c r="A55" s="8">
        <v>32</v>
      </c>
      <c r="B55" s="3" t="str">
        <f>B10</f>
        <v>Primavera "B"</v>
      </c>
      <c r="C55" s="22">
        <v>1035</v>
      </c>
      <c r="D55" s="3" t="s">
        <v>2</v>
      </c>
      <c r="E55" s="23">
        <v>1195</v>
      </c>
      <c r="F55" s="3" t="str">
        <f>B8</f>
        <v>Fatima "A'</v>
      </c>
      <c r="G55" s="3">
        <v>35</v>
      </c>
      <c r="H55" s="3" t="str">
        <f>H10</f>
        <v>Araçazinho</v>
      </c>
      <c r="I55" s="22">
        <v>1065</v>
      </c>
      <c r="J55" s="3" t="s">
        <v>2</v>
      </c>
      <c r="K55" s="23">
        <v>1260</v>
      </c>
      <c r="L55" s="3" t="str">
        <f>H8</f>
        <v>Bruxos Bar</v>
      </c>
    </row>
    <row r="56" spans="1:12" ht="16.5" thickBot="1" x14ac:dyDescent="0.25">
      <c r="A56" s="8">
        <v>33</v>
      </c>
      <c r="B56" s="3" t="str">
        <f>B6</f>
        <v>Primavera "A"</v>
      </c>
      <c r="C56" s="22">
        <v>875</v>
      </c>
      <c r="D56" s="10" t="s">
        <v>2</v>
      </c>
      <c r="E56" s="22">
        <v>1025</v>
      </c>
      <c r="F56" s="3" t="str">
        <f>B4</f>
        <v>Ceraça</v>
      </c>
      <c r="G56" s="3">
        <v>36</v>
      </c>
      <c r="H56" s="3" t="str">
        <f>H6</f>
        <v>Camping Schuh</v>
      </c>
      <c r="I56" s="22">
        <v>1280</v>
      </c>
      <c r="J56" s="10" t="s">
        <v>2</v>
      </c>
      <c r="K56" s="22">
        <v>1120</v>
      </c>
      <c r="L56" s="3" t="str">
        <f>H4</f>
        <v>Fatima "B"</v>
      </c>
    </row>
    <row r="57" spans="1:12" thickBot="1" x14ac:dyDescent="0.25">
      <c r="A57" s="46" t="s">
        <v>8</v>
      </c>
      <c r="B57" s="43"/>
      <c r="C57" s="47" t="str">
        <f>B7</f>
        <v>Bar do Paulo</v>
      </c>
      <c r="D57" s="47"/>
      <c r="E57" s="47"/>
      <c r="F57" s="48"/>
      <c r="G57" s="46" t="s">
        <v>8</v>
      </c>
      <c r="H57" s="43"/>
      <c r="I57" s="43"/>
      <c r="J57" s="43" t="str">
        <f>H7</f>
        <v>Seritec</v>
      </c>
      <c r="K57" s="43"/>
      <c r="L57" s="44"/>
    </row>
    <row r="58" spans="1:12" ht="16.5" thickBot="1" x14ac:dyDescent="0.25">
      <c r="A58" s="2"/>
      <c r="B58" s="2"/>
      <c r="C58" s="25"/>
      <c r="D58" s="2"/>
      <c r="E58" s="17"/>
      <c r="F58" s="2"/>
      <c r="G58" s="2"/>
      <c r="H58" s="2"/>
      <c r="I58" s="25"/>
      <c r="J58" s="2"/>
      <c r="K58" s="17"/>
      <c r="L58" s="2"/>
    </row>
    <row r="59" spans="1:12" ht="16.5" thickBot="1" x14ac:dyDescent="0.25">
      <c r="A59" s="37" t="s">
        <v>23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9"/>
    </row>
    <row r="60" spans="1:12" thickBot="1" x14ac:dyDescent="0.25">
      <c r="A60" s="8" t="s">
        <v>7</v>
      </c>
      <c r="B60" s="46" t="s">
        <v>0</v>
      </c>
      <c r="C60" s="43"/>
      <c r="D60" s="43"/>
      <c r="E60" s="43"/>
      <c r="F60" s="44"/>
      <c r="G60" s="3" t="s">
        <v>7</v>
      </c>
      <c r="H60" s="46" t="s">
        <v>1</v>
      </c>
      <c r="I60" s="43"/>
      <c r="J60" s="43"/>
      <c r="K60" s="43"/>
      <c r="L60" s="44"/>
    </row>
    <row r="61" spans="1:12" ht="16.5" thickBot="1" x14ac:dyDescent="0.25">
      <c r="A61" s="8">
        <v>37</v>
      </c>
      <c r="B61" s="3" t="str">
        <f>B7</f>
        <v>Bar do Paulo</v>
      </c>
      <c r="C61" s="22">
        <v>1035</v>
      </c>
      <c r="D61" s="3" t="s">
        <v>2</v>
      </c>
      <c r="E61" s="23">
        <v>1090</v>
      </c>
      <c r="F61" s="3" t="str">
        <f>B10</f>
        <v>Primavera "B"</v>
      </c>
      <c r="G61" s="3">
        <v>40</v>
      </c>
      <c r="H61" s="3" t="str">
        <f>H7</f>
        <v>Seritec</v>
      </c>
      <c r="I61" s="22">
        <v>1075</v>
      </c>
      <c r="J61" s="3" t="s">
        <v>2</v>
      </c>
      <c r="K61" s="23">
        <v>985</v>
      </c>
      <c r="L61" s="3" t="str">
        <f>H10</f>
        <v>Araçazinho</v>
      </c>
    </row>
    <row r="62" spans="1:12" ht="16.5" thickBot="1" x14ac:dyDescent="0.25">
      <c r="A62" s="8">
        <v>38</v>
      </c>
      <c r="B62" s="3" t="str">
        <f>B4</f>
        <v>Ceraça</v>
      </c>
      <c r="C62" s="22">
        <v>1080</v>
      </c>
      <c r="D62" s="3" t="s">
        <v>2</v>
      </c>
      <c r="E62" s="23">
        <v>1195</v>
      </c>
      <c r="F62" s="3" t="str">
        <f>B9</f>
        <v>Pórticos Bar</v>
      </c>
      <c r="G62" s="3">
        <v>41</v>
      </c>
      <c r="H62" s="3" t="str">
        <f>H4</f>
        <v>Fatima "B"</v>
      </c>
      <c r="I62" s="22">
        <v>1000</v>
      </c>
      <c r="J62" s="3" t="s">
        <v>2</v>
      </c>
      <c r="K62" s="23">
        <v>1070</v>
      </c>
      <c r="L62" s="3" t="str">
        <f>H9</f>
        <v>Bar do Lauri</v>
      </c>
    </row>
    <row r="63" spans="1:12" ht="16.5" thickBot="1" x14ac:dyDescent="0.25">
      <c r="A63" s="8">
        <v>39</v>
      </c>
      <c r="B63" s="3" t="str">
        <f>B8</f>
        <v>Fatima "A'</v>
      </c>
      <c r="C63" s="22">
        <v>1045</v>
      </c>
      <c r="D63" s="10" t="s">
        <v>2</v>
      </c>
      <c r="E63" s="22">
        <v>955</v>
      </c>
      <c r="F63" s="3" t="str">
        <f>B6</f>
        <v>Primavera "A"</v>
      </c>
      <c r="G63" s="3">
        <v>42</v>
      </c>
      <c r="H63" s="3" t="str">
        <f>H8</f>
        <v>Bruxos Bar</v>
      </c>
      <c r="I63" s="22">
        <v>1090</v>
      </c>
      <c r="J63" s="10" t="s">
        <v>2</v>
      </c>
      <c r="K63" s="22">
        <v>1165</v>
      </c>
      <c r="L63" s="3" t="str">
        <f>H6</f>
        <v>Camping Schuh</v>
      </c>
    </row>
    <row r="64" spans="1:12" thickBot="1" x14ac:dyDescent="0.25">
      <c r="A64" s="46" t="s">
        <v>8</v>
      </c>
      <c r="B64" s="43"/>
      <c r="C64" s="47" t="str">
        <f>B5</f>
        <v>Camping Lauxen</v>
      </c>
      <c r="D64" s="47"/>
      <c r="E64" s="47"/>
      <c r="F64" s="48"/>
      <c r="G64" s="46" t="s">
        <v>8</v>
      </c>
      <c r="H64" s="43"/>
      <c r="I64" s="43"/>
      <c r="J64" s="43" t="str">
        <f>H5</f>
        <v>Transportes Santos</v>
      </c>
      <c r="K64" s="43"/>
      <c r="L64" s="44"/>
    </row>
    <row r="65" spans="1:12" x14ac:dyDescent="0.2">
      <c r="A65" s="2"/>
      <c r="B65" s="2"/>
      <c r="C65" s="25"/>
      <c r="D65" s="11"/>
      <c r="E65" s="25"/>
      <c r="F65" s="2"/>
      <c r="G65" s="2"/>
      <c r="H65" s="2"/>
      <c r="I65" s="25"/>
      <c r="J65" s="11"/>
      <c r="K65" s="25"/>
      <c r="L65" s="2"/>
    </row>
    <row r="66" spans="1:12" ht="16.5" customHeight="1" x14ac:dyDescent="0.2">
      <c r="A66" s="45" t="s">
        <v>17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6.5" customHeight="1" x14ac:dyDescent="0.2">
      <c r="A67" s="14"/>
      <c r="B67" s="14"/>
      <c r="C67" s="17"/>
      <c r="D67" s="14"/>
      <c r="E67" s="17"/>
      <c r="F67" s="14"/>
      <c r="G67" s="14"/>
      <c r="H67" s="14"/>
      <c r="I67" s="17"/>
      <c r="J67" s="14"/>
      <c r="K67" s="17"/>
      <c r="L67" s="14"/>
    </row>
    <row r="68" spans="1:12" x14ac:dyDescent="0.2">
      <c r="A68" s="2"/>
      <c r="B68" s="45" t="s">
        <v>3</v>
      </c>
      <c r="C68" s="45"/>
      <c r="D68" s="45"/>
      <c r="E68" s="45"/>
      <c r="F68" s="45"/>
      <c r="G68" s="12"/>
      <c r="H68" s="45" t="s">
        <v>4</v>
      </c>
      <c r="I68" s="45"/>
      <c r="J68" s="45"/>
      <c r="K68" s="45"/>
      <c r="L68" s="45"/>
    </row>
    <row r="69" spans="1:12" x14ac:dyDescent="0.2">
      <c r="A69" s="2"/>
      <c r="B69" s="2"/>
      <c r="C69" s="26"/>
      <c r="D69" s="12"/>
      <c r="E69" s="26"/>
      <c r="F69" s="12"/>
      <c r="G69" s="12"/>
      <c r="H69" s="2"/>
      <c r="I69" s="17"/>
      <c r="J69" s="2"/>
      <c r="K69" s="17"/>
      <c r="L69" s="2"/>
    </row>
    <row r="70" spans="1:12" ht="15" x14ac:dyDescent="0.2">
      <c r="A70" s="2" t="s">
        <v>9</v>
      </c>
      <c r="B70" s="49" t="s">
        <v>45</v>
      </c>
      <c r="C70" s="49"/>
      <c r="D70" s="49"/>
      <c r="E70" s="49"/>
      <c r="F70" s="49"/>
      <c r="G70" s="13">
        <v>7</v>
      </c>
      <c r="H70" s="49" t="s">
        <v>37</v>
      </c>
      <c r="I70" s="49"/>
      <c r="J70" s="49"/>
      <c r="K70" s="49"/>
      <c r="L70" s="49"/>
    </row>
    <row r="71" spans="1:12" ht="15" x14ac:dyDescent="0.2">
      <c r="A71" s="2" t="s">
        <v>10</v>
      </c>
      <c r="B71" s="49" t="s">
        <v>43</v>
      </c>
      <c r="C71" s="49"/>
      <c r="D71" s="49"/>
      <c r="E71" s="49"/>
      <c r="F71" s="49"/>
      <c r="G71" s="13">
        <v>8</v>
      </c>
      <c r="H71" s="49" t="s">
        <v>33</v>
      </c>
      <c r="I71" s="49"/>
      <c r="J71" s="49"/>
      <c r="K71" s="49"/>
      <c r="L71" s="49"/>
    </row>
    <row r="72" spans="1:12" ht="15" x14ac:dyDescent="0.2">
      <c r="A72" s="2" t="s">
        <v>11</v>
      </c>
      <c r="B72" s="49" t="s">
        <v>52</v>
      </c>
      <c r="C72" s="49"/>
      <c r="D72" s="49"/>
      <c r="E72" s="49"/>
      <c r="F72" s="49"/>
      <c r="G72" s="13">
        <v>9</v>
      </c>
      <c r="H72" s="49" t="s">
        <v>38</v>
      </c>
      <c r="I72" s="49"/>
      <c r="J72" s="49"/>
      <c r="K72" s="49"/>
      <c r="L72" s="49"/>
    </row>
    <row r="73" spans="1:12" ht="15" x14ac:dyDescent="0.2">
      <c r="A73" s="2" t="s">
        <v>12</v>
      </c>
      <c r="B73" s="49" t="s">
        <v>53</v>
      </c>
      <c r="C73" s="49"/>
      <c r="D73" s="49"/>
      <c r="E73" s="49"/>
      <c r="F73" s="49"/>
      <c r="G73" s="13">
        <v>10</v>
      </c>
      <c r="H73" s="49" t="s">
        <v>46</v>
      </c>
      <c r="I73" s="49"/>
      <c r="J73" s="49"/>
      <c r="K73" s="49"/>
      <c r="L73" s="49"/>
    </row>
    <row r="74" spans="1:12" ht="15" x14ac:dyDescent="0.2">
      <c r="A74" s="2" t="s">
        <v>13</v>
      </c>
      <c r="B74" s="49" t="s">
        <v>42</v>
      </c>
      <c r="C74" s="49"/>
      <c r="D74" s="49"/>
      <c r="E74" s="49"/>
      <c r="F74" s="49"/>
      <c r="G74" s="13">
        <v>11</v>
      </c>
      <c r="H74" s="49" t="s">
        <v>34</v>
      </c>
      <c r="I74" s="49"/>
      <c r="J74" s="49"/>
      <c r="K74" s="49"/>
      <c r="L74" s="49"/>
    </row>
    <row r="75" spans="1:12" ht="15" x14ac:dyDescent="0.2">
      <c r="A75" s="2" t="s">
        <v>14</v>
      </c>
      <c r="B75" s="49" t="s">
        <v>35</v>
      </c>
      <c r="C75" s="49"/>
      <c r="D75" s="49"/>
      <c r="E75" s="49"/>
      <c r="F75" s="49"/>
      <c r="G75" s="13">
        <v>12</v>
      </c>
      <c r="H75" s="49" t="s">
        <v>54</v>
      </c>
      <c r="I75" s="49"/>
      <c r="J75" s="49"/>
      <c r="K75" s="49"/>
      <c r="L75" s="49"/>
    </row>
    <row r="76" spans="1:12" ht="16.5" thickBot="1" x14ac:dyDescent="0.25">
      <c r="A76" s="2"/>
      <c r="B76" s="2"/>
      <c r="C76" s="26"/>
      <c r="D76" s="12"/>
      <c r="E76" s="26"/>
      <c r="F76" s="12"/>
      <c r="G76" s="12"/>
      <c r="H76" s="2"/>
      <c r="I76" s="26"/>
      <c r="J76" s="12"/>
      <c r="K76" s="26"/>
      <c r="L76" s="12"/>
    </row>
    <row r="77" spans="1:12" ht="16.5" thickBot="1" x14ac:dyDescent="0.25">
      <c r="A77" s="37" t="s">
        <v>24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9"/>
    </row>
    <row r="78" spans="1:12" ht="16.5" thickBot="1" x14ac:dyDescent="0.25">
      <c r="A78" s="8">
        <v>43</v>
      </c>
      <c r="B78" s="3" t="str">
        <f>H71</f>
        <v>Bar do Lauri</v>
      </c>
      <c r="C78" s="22">
        <v>985</v>
      </c>
      <c r="D78" s="3" t="s">
        <v>2</v>
      </c>
      <c r="E78" s="23">
        <v>1075</v>
      </c>
      <c r="F78" s="3" t="str">
        <f>B70</f>
        <v>Pórticos Bar</v>
      </c>
      <c r="G78" s="8">
        <v>46</v>
      </c>
      <c r="H78" s="3" t="str">
        <f>H74</f>
        <v>Bruxos Bar</v>
      </c>
      <c r="I78" s="22">
        <v>1085</v>
      </c>
      <c r="J78" s="3" t="s">
        <v>2</v>
      </c>
      <c r="K78" s="23">
        <v>990</v>
      </c>
      <c r="L78" s="3" t="str">
        <f>B73</f>
        <v>Fátima "A"</v>
      </c>
    </row>
    <row r="79" spans="1:12" ht="16.5" thickBot="1" x14ac:dyDescent="0.25">
      <c r="A79" s="8">
        <v>44</v>
      </c>
      <c r="B79" s="3" t="str">
        <f>H72</f>
        <v>Seritec</v>
      </c>
      <c r="C79" s="22">
        <v>1110</v>
      </c>
      <c r="D79" s="3" t="s">
        <v>2</v>
      </c>
      <c r="E79" s="23">
        <v>1010</v>
      </c>
      <c r="F79" s="3" t="str">
        <f>B71</f>
        <v>Bar do Paulo</v>
      </c>
      <c r="G79" s="8">
        <v>47</v>
      </c>
      <c r="H79" s="3" t="str">
        <f>H75</f>
        <v>Fátima "B"</v>
      </c>
      <c r="I79" s="22">
        <v>955</v>
      </c>
      <c r="J79" s="3" t="s">
        <v>2</v>
      </c>
      <c r="K79" s="23">
        <v>1065</v>
      </c>
      <c r="L79" s="3" t="str">
        <f>B74</f>
        <v>Primavera "B"</v>
      </c>
    </row>
    <row r="80" spans="1:12" ht="16.5" thickBot="1" x14ac:dyDescent="0.25">
      <c r="A80" s="8">
        <v>45</v>
      </c>
      <c r="B80" s="3" t="str">
        <f>H73</f>
        <v>Camping Schuh</v>
      </c>
      <c r="C80" s="22">
        <v>1250</v>
      </c>
      <c r="D80" s="10" t="s">
        <v>2</v>
      </c>
      <c r="E80" s="22">
        <v>1180</v>
      </c>
      <c r="F80" s="3" t="str">
        <f>B72</f>
        <v>Ceraçá</v>
      </c>
      <c r="G80" s="8">
        <v>48</v>
      </c>
      <c r="H80" s="3" t="str">
        <f>H70</f>
        <v>Transportes Santos</v>
      </c>
      <c r="I80" s="22">
        <v>1190</v>
      </c>
      <c r="J80" s="10" t="s">
        <v>2</v>
      </c>
      <c r="K80" s="22">
        <v>1040</v>
      </c>
      <c r="L80" s="3" t="str">
        <f>B75</f>
        <v>Camping Lauxen</v>
      </c>
    </row>
    <row r="81" spans="1:12" x14ac:dyDescent="0.2">
      <c r="A81" s="15"/>
      <c r="B81" s="15"/>
      <c r="C81" s="25"/>
      <c r="D81" s="11"/>
      <c r="E81" s="25"/>
      <c r="F81" s="15"/>
      <c r="G81" s="15"/>
      <c r="H81" s="15"/>
      <c r="I81" s="25"/>
      <c r="J81" s="11"/>
      <c r="K81" s="25"/>
      <c r="L81" s="15"/>
    </row>
    <row r="82" spans="1:12" ht="16.5" thickBot="1" x14ac:dyDescent="0.25">
      <c r="A82" s="15"/>
      <c r="B82" s="15"/>
      <c r="C82" s="25"/>
      <c r="D82" s="11"/>
      <c r="E82" s="25"/>
      <c r="F82" s="11"/>
      <c r="G82" s="15"/>
      <c r="H82" s="2"/>
      <c r="I82" s="25"/>
      <c r="J82" s="2"/>
      <c r="K82" s="17"/>
      <c r="L82" s="2"/>
    </row>
    <row r="83" spans="1:12" ht="16.5" thickBot="1" x14ac:dyDescent="0.25">
      <c r="A83" s="37" t="s">
        <v>25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9"/>
    </row>
    <row r="84" spans="1:12" ht="16.5" thickBot="1" x14ac:dyDescent="0.25">
      <c r="A84" s="8">
        <v>49</v>
      </c>
      <c r="B84" s="3" t="str">
        <f>B70</f>
        <v>Pórticos Bar</v>
      </c>
      <c r="C84" s="22">
        <v>1320</v>
      </c>
      <c r="D84" s="3" t="s">
        <v>2</v>
      </c>
      <c r="E84" s="23">
        <v>1160</v>
      </c>
      <c r="F84" s="3" t="str">
        <f>H72</f>
        <v>Seritec</v>
      </c>
      <c r="G84" s="3">
        <v>52</v>
      </c>
      <c r="H84" s="3" t="str">
        <f>B73</f>
        <v>Fátima "A"</v>
      </c>
      <c r="I84" s="22">
        <v>1085</v>
      </c>
      <c r="J84" s="3" t="s">
        <v>2</v>
      </c>
      <c r="K84" s="23">
        <v>980</v>
      </c>
      <c r="L84" s="3" t="str">
        <f>H75</f>
        <v>Fátima "B"</v>
      </c>
    </row>
    <row r="85" spans="1:12" ht="16.5" thickBot="1" x14ac:dyDescent="0.25">
      <c r="A85" s="8">
        <v>50</v>
      </c>
      <c r="B85" s="3" t="str">
        <f>B71</f>
        <v>Bar do Paulo</v>
      </c>
      <c r="C85" s="22">
        <v>1050</v>
      </c>
      <c r="D85" s="3" t="s">
        <v>2</v>
      </c>
      <c r="E85" s="23">
        <v>1055</v>
      </c>
      <c r="F85" s="3" t="str">
        <f>H73</f>
        <v>Camping Schuh</v>
      </c>
      <c r="G85" s="3">
        <v>53</v>
      </c>
      <c r="H85" s="3" t="str">
        <f>B74</f>
        <v>Primavera "B"</v>
      </c>
      <c r="I85" s="22">
        <v>1125</v>
      </c>
      <c r="J85" s="3" t="s">
        <v>2</v>
      </c>
      <c r="K85" s="23">
        <v>1245</v>
      </c>
      <c r="L85" s="3" t="str">
        <f>H70</f>
        <v>Transportes Santos</v>
      </c>
    </row>
    <row r="86" spans="1:12" ht="16.5" thickBot="1" x14ac:dyDescent="0.25">
      <c r="A86" s="8">
        <v>51</v>
      </c>
      <c r="B86" s="3" t="str">
        <f>B72</f>
        <v>Ceraçá</v>
      </c>
      <c r="C86" s="22">
        <v>1095</v>
      </c>
      <c r="D86" s="3" t="s">
        <v>2</v>
      </c>
      <c r="E86" s="22">
        <v>1045</v>
      </c>
      <c r="F86" s="3" t="str">
        <f>H74</f>
        <v>Bruxos Bar</v>
      </c>
      <c r="G86" s="3">
        <v>54</v>
      </c>
      <c r="H86" s="3" t="str">
        <f>B75</f>
        <v>Camping Lauxen</v>
      </c>
      <c r="I86" s="22">
        <v>965</v>
      </c>
      <c r="J86" s="3" t="s">
        <v>2</v>
      </c>
      <c r="K86" s="22">
        <v>1065</v>
      </c>
      <c r="L86" s="3" t="str">
        <f>H71</f>
        <v>Bar do Lauri</v>
      </c>
    </row>
    <row r="87" spans="1:12" x14ac:dyDescent="0.2">
      <c r="A87" s="2"/>
      <c r="B87" s="2"/>
      <c r="C87" s="25"/>
      <c r="D87" s="2"/>
      <c r="E87" s="17"/>
      <c r="F87" s="2"/>
      <c r="G87" s="2"/>
      <c r="H87" s="2"/>
      <c r="I87" s="25"/>
      <c r="J87" s="2"/>
      <c r="K87" s="17"/>
      <c r="L87" s="2"/>
    </row>
    <row r="88" spans="1:12" x14ac:dyDescent="0.2">
      <c r="A88" s="34"/>
      <c r="B88" s="34"/>
      <c r="C88" s="25"/>
      <c r="D88" s="34"/>
      <c r="E88" s="33"/>
      <c r="F88" s="34"/>
      <c r="G88" s="34"/>
      <c r="H88" s="34"/>
      <c r="I88" s="25"/>
      <c r="J88" s="34"/>
      <c r="K88" s="33"/>
      <c r="L88" s="34"/>
    </row>
    <row r="89" spans="1:12" x14ac:dyDescent="0.2">
      <c r="A89" s="34"/>
      <c r="B89" s="34"/>
      <c r="C89" s="25"/>
      <c r="D89" s="34"/>
      <c r="E89" s="33"/>
      <c r="F89" s="34"/>
      <c r="G89" s="34"/>
      <c r="H89" s="34"/>
      <c r="I89" s="25"/>
      <c r="J89" s="34"/>
      <c r="K89" s="33"/>
      <c r="L89" s="34"/>
    </row>
    <row r="90" spans="1:12" ht="16.5" thickBot="1" x14ac:dyDescent="0.25">
      <c r="A90" s="15"/>
      <c r="B90" s="15"/>
      <c r="C90" s="25"/>
      <c r="D90" s="15"/>
      <c r="E90" s="17"/>
      <c r="F90" s="15"/>
      <c r="G90" s="15"/>
      <c r="H90" s="15"/>
      <c r="I90" s="25"/>
      <c r="J90" s="15"/>
      <c r="K90" s="17"/>
      <c r="L90" s="15"/>
    </row>
    <row r="91" spans="1:12" ht="16.5" thickBot="1" x14ac:dyDescent="0.25">
      <c r="A91" s="37" t="s">
        <v>26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9"/>
    </row>
    <row r="92" spans="1:12" ht="16.5" thickBot="1" x14ac:dyDescent="0.25">
      <c r="A92" s="8">
        <v>55</v>
      </c>
      <c r="B92" s="3" t="str">
        <f>H73</f>
        <v>Camping Schuh</v>
      </c>
      <c r="C92" s="22">
        <v>1195</v>
      </c>
      <c r="D92" s="3" t="s">
        <v>2</v>
      </c>
      <c r="E92" s="23">
        <v>1325</v>
      </c>
      <c r="F92" s="3" t="str">
        <f>B70</f>
        <v>Pórticos Bar</v>
      </c>
      <c r="G92" s="3">
        <v>58</v>
      </c>
      <c r="H92" s="3" t="str">
        <f>H70</f>
        <v>Transportes Santos</v>
      </c>
      <c r="I92" s="22">
        <v>1345</v>
      </c>
      <c r="J92" s="3" t="s">
        <v>2</v>
      </c>
      <c r="K92" s="23">
        <v>1065</v>
      </c>
      <c r="L92" s="3" t="str">
        <f>B73</f>
        <v>Fátima "A"</v>
      </c>
    </row>
    <row r="93" spans="1:12" ht="16.5" thickBot="1" x14ac:dyDescent="0.25">
      <c r="A93" s="8">
        <v>56</v>
      </c>
      <c r="B93" s="3" t="str">
        <f>H74</f>
        <v>Bruxos Bar</v>
      </c>
      <c r="C93" s="22">
        <v>1060</v>
      </c>
      <c r="D93" s="3" t="s">
        <v>2</v>
      </c>
      <c r="E93" s="23">
        <v>1115</v>
      </c>
      <c r="F93" s="3" t="str">
        <f>B71</f>
        <v>Bar do Paulo</v>
      </c>
      <c r="G93" s="3">
        <v>59</v>
      </c>
      <c r="H93" s="3" t="str">
        <f>H71</f>
        <v>Bar do Lauri</v>
      </c>
      <c r="I93" s="22">
        <v>1040</v>
      </c>
      <c r="J93" s="3" t="s">
        <v>2</v>
      </c>
      <c r="K93" s="23">
        <v>975</v>
      </c>
      <c r="L93" s="3" t="str">
        <f>B74</f>
        <v>Primavera "B"</v>
      </c>
    </row>
    <row r="94" spans="1:12" ht="16.5" thickBot="1" x14ac:dyDescent="0.25">
      <c r="A94" s="8">
        <v>57</v>
      </c>
      <c r="B94" s="3" t="str">
        <f>H75</f>
        <v>Fátima "B"</v>
      </c>
      <c r="C94" s="22">
        <v>1040</v>
      </c>
      <c r="D94" s="3" t="s">
        <v>2</v>
      </c>
      <c r="E94" s="22">
        <v>1070</v>
      </c>
      <c r="F94" s="3" t="str">
        <f>B72</f>
        <v>Ceraçá</v>
      </c>
      <c r="G94" s="3">
        <v>60</v>
      </c>
      <c r="H94" s="3" t="str">
        <f>H72</f>
        <v>Seritec</v>
      </c>
      <c r="I94" s="22">
        <v>1215</v>
      </c>
      <c r="J94" s="3" t="s">
        <v>2</v>
      </c>
      <c r="K94" s="22">
        <v>1055</v>
      </c>
      <c r="L94" s="3" t="str">
        <f>B75</f>
        <v>Camping Lauxen</v>
      </c>
    </row>
    <row r="95" spans="1:12" x14ac:dyDescent="0.2">
      <c r="A95" s="2"/>
      <c r="B95" s="2"/>
      <c r="C95" s="25"/>
      <c r="D95" s="2"/>
      <c r="E95" s="17"/>
      <c r="F95" s="2"/>
      <c r="G95" s="2"/>
      <c r="H95" s="2"/>
      <c r="I95" s="25"/>
      <c r="J95" s="2"/>
      <c r="K95" s="17"/>
      <c r="L95" s="2"/>
    </row>
    <row r="96" spans="1:12" ht="16.5" thickBot="1" x14ac:dyDescent="0.25">
      <c r="A96" s="15"/>
      <c r="B96" s="15"/>
      <c r="C96" s="25"/>
      <c r="D96" s="15"/>
      <c r="E96" s="17"/>
      <c r="F96" s="15"/>
      <c r="G96" s="15"/>
      <c r="H96" s="15"/>
      <c r="I96" s="25"/>
      <c r="J96" s="15"/>
      <c r="K96" s="17"/>
      <c r="L96" s="15"/>
    </row>
    <row r="97" spans="1:12" ht="16.5" thickBot="1" x14ac:dyDescent="0.25">
      <c r="A97" s="37" t="s">
        <v>27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9"/>
    </row>
    <row r="98" spans="1:12" ht="16.5" thickBot="1" x14ac:dyDescent="0.25">
      <c r="A98" s="8">
        <v>61</v>
      </c>
      <c r="B98" s="3" t="str">
        <f>B70</f>
        <v>Pórticos Bar</v>
      </c>
      <c r="C98" s="22">
        <v>1140</v>
      </c>
      <c r="D98" s="3" t="s">
        <v>2</v>
      </c>
      <c r="E98" s="23">
        <v>1035</v>
      </c>
      <c r="F98" s="3" t="str">
        <f>H74</f>
        <v>Bruxos Bar</v>
      </c>
      <c r="G98" s="3">
        <v>64</v>
      </c>
      <c r="H98" s="3" t="str">
        <f>B73</f>
        <v>Fátima "A"</v>
      </c>
      <c r="I98" s="22">
        <v>1205</v>
      </c>
      <c r="J98" s="3" t="s">
        <v>2</v>
      </c>
      <c r="K98" s="23">
        <v>1145</v>
      </c>
      <c r="L98" s="3" t="str">
        <f>H71</f>
        <v>Bar do Lauri</v>
      </c>
    </row>
    <row r="99" spans="1:12" ht="16.5" thickBot="1" x14ac:dyDescent="0.25">
      <c r="A99" s="8">
        <v>62</v>
      </c>
      <c r="B99" s="3" t="str">
        <f>B71</f>
        <v>Bar do Paulo</v>
      </c>
      <c r="C99" s="22">
        <v>1040</v>
      </c>
      <c r="D99" s="3" t="s">
        <v>2</v>
      </c>
      <c r="E99" s="23">
        <v>990</v>
      </c>
      <c r="F99" s="3" t="str">
        <f>H75</f>
        <v>Fátima "B"</v>
      </c>
      <c r="G99" s="3">
        <v>65</v>
      </c>
      <c r="H99" s="3" t="str">
        <f>B74</f>
        <v>Primavera "B"</v>
      </c>
      <c r="I99" s="22">
        <v>980</v>
      </c>
      <c r="J99" s="3" t="s">
        <v>2</v>
      </c>
      <c r="K99" s="23">
        <v>950</v>
      </c>
      <c r="L99" s="3" t="str">
        <f>H72</f>
        <v>Seritec</v>
      </c>
    </row>
    <row r="100" spans="1:12" ht="16.5" thickBot="1" x14ac:dyDescent="0.25">
      <c r="A100" s="8">
        <v>63</v>
      </c>
      <c r="B100" s="3" t="str">
        <f>B72</f>
        <v>Ceraçá</v>
      </c>
      <c r="C100" s="22">
        <v>1070</v>
      </c>
      <c r="D100" s="10" t="s">
        <v>2</v>
      </c>
      <c r="E100" s="22">
        <v>1100</v>
      </c>
      <c r="F100" s="3" t="str">
        <f>H70</f>
        <v>Transportes Santos</v>
      </c>
      <c r="G100" s="3">
        <v>66</v>
      </c>
      <c r="H100" s="3" t="str">
        <f>B75</f>
        <v>Camping Lauxen</v>
      </c>
      <c r="I100" s="22">
        <v>995</v>
      </c>
      <c r="J100" s="10" t="s">
        <v>2</v>
      </c>
      <c r="K100" s="22">
        <v>1035</v>
      </c>
      <c r="L100" s="3" t="str">
        <f>H73</f>
        <v>Camping Schuh</v>
      </c>
    </row>
    <row r="101" spans="1:12" x14ac:dyDescent="0.2">
      <c r="A101" s="2"/>
      <c r="B101" s="2"/>
      <c r="C101" s="25"/>
      <c r="D101" s="2"/>
      <c r="E101" s="17"/>
      <c r="F101" s="2"/>
      <c r="G101" s="2"/>
      <c r="H101" s="2"/>
      <c r="I101" s="25"/>
      <c r="J101" s="2"/>
      <c r="K101" s="17"/>
      <c r="L101" s="2"/>
    </row>
    <row r="102" spans="1:12" ht="16.5" thickBot="1" x14ac:dyDescent="0.25">
      <c r="A102" s="15"/>
      <c r="B102" s="15"/>
      <c r="C102" s="25"/>
      <c r="D102" s="15"/>
      <c r="E102" s="17"/>
      <c r="F102" s="15"/>
      <c r="G102" s="15"/>
      <c r="H102" s="15"/>
      <c r="I102" s="25"/>
      <c r="J102" s="15"/>
      <c r="K102" s="17"/>
      <c r="L102" s="15"/>
    </row>
    <row r="103" spans="1:12" ht="16.5" thickBot="1" x14ac:dyDescent="0.25">
      <c r="A103" s="37" t="s">
        <v>28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9"/>
    </row>
    <row r="104" spans="1:12" ht="16.5" thickBot="1" x14ac:dyDescent="0.25">
      <c r="A104" s="8">
        <v>67</v>
      </c>
      <c r="B104" s="3" t="str">
        <f>H75</f>
        <v>Fátima "B"</v>
      </c>
      <c r="C104" s="22">
        <v>890</v>
      </c>
      <c r="D104" s="3" t="s">
        <v>2</v>
      </c>
      <c r="E104" s="23">
        <v>1200</v>
      </c>
      <c r="F104" s="3" t="str">
        <f>B70</f>
        <v>Pórticos Bar</v>
      </c>
      <c r="G104" s="3">
        <v>70</v>
      </c>
      <c r="H104" s="3" t="str">
        <f>H72</f>
        <v>Seritec</v>
      </c>
      <c r="I104" s="22">
        <v>1250</v>
      </c>
      <c r="J104" s="3" t="s">
        <v>2</v>
      </c>
      <c r="K104" s="23">
        <v>1035</v>
      </c>
      <c r="L104" s="3" t="str">
        <f>B73</f>
        <v>Fátima "A"</v>
      </c>
    </row>
    <row r="105" spans="1:12" ht="16.5" thickBot="1" x14ac:dyDescent="0.25">
      <c r="A105" s="8">
        <v>68</v>
      </c>
      <c r="B105" s="3" t="str">
        <f>H70</f>
        <v>Transportes Santos</v>
      </c>
      <c r="C105" s="22">
        <v>1215</v>
      </c>
      <c r="D105" s="3" t="s">
        <v>2</v>
      </c>
      <c r="E105" s="23">
        <v>1080</v>
      </c>
      <c r="F105" s="3" t="str">
        <f>B71</f>
        <v>Bar do Paulo</v>
      </c>
      <c r="G105" s="3">
        <v>71</v>
      </c>
      <c r="H105" s="3" t="str">
        <f>H73</f>
        <v>Camping Schuh</v>
      </c>
      <c r="I105" s="22">
        <v>1220</v>
      </c>
      <c r="J105" s="3" t="s">
        <v>2</v>
      </c>
      <c r="K105" s="23">
        <v>1145</v>
      </c>
      <c r="L105" s="3" t="str">
        <f>B74</f>
        <v>Primavera "B"</v>
      </c>
    </row>
    <row r="106" spans="1:12" ht="16.5" thickBot="1" x14ac:dyDescent="0.25">
      <c r="A106" s="8">
        <v>69</v>
      </c>
      <c r="B106" s="3" t="str">
        <f>H71</f>
        <v>Bar do Lauri</v>
      </c>
      <c r="C106" s="22">
        <v>970</v>
      </c>
      <c r="D106" s="10" t="s">
        <v>2</v>
      </c>
      <c r="E106" s="22">
        <v>940</v>
      </c>
      <c r="F106" s="3" t="str">
        <f>B72</f>
        <v>Ceraçá</v>
      </c>
      <c r="G106" s="3">
        <v>72</v>
      </c>
      <c r="H106" s="3" t="str">
        <f>H74</f>
        <v>Bruxos Bar</v>
      </c>
      <c r="I106" s="22">
        <v>1080</v>
      </c>
      <c r="J106" s="10" t="s">
        <v>2</v>
      </c>
      <c r="K106" s="22">
        <v>1000</v>
      </c>
      <c r="L106" s="3" t="str">
        <f>B75</f>
        <v>Camping Lauxen</v>
      </c>
    </row>
    <row r="107" spans="1:12" x14ac:dyDescent="0.2">
      <c r="A107" s="2"/>
      <c r="B107" s="2"/>
      <c r="C107" s="25"/>
      <c r="D107" s="2"/>
      <c r="E107" s="17"/>
      <c r="F107" s="2"/>
      <c r="G107" s="2"/>
      <c r="H107" s="2"/>
      <c r="I107" s="25"/>
      <c r="J107" s="2"/>
      <c r="K107" s="17"/>
      <c r="L107" s="2"/>
    </row>
    <row r="108" spans="1:12" ht="16.5" thickBot="1" x14ac:dyDescent="0.25">
      <c r="A108" s="15"/>
      <c r="B108" s="15"/>
      <c r="C108" s="25"/>
      <c r="D108" s="15"/>
      <c r="E108" s="17"/>
      <c r="F108" s="15"/>
      <c r="G108" s="15"/>
      <c r="H108" s="15"/>
      <c r="I108" s="25"/>
      <c r="J108" s="15"/>
      <c r="K108" s="17"/>
      <c r="L108" s="15"/>
    </row>
    <row r="109" spans="1:12" ht="16.5" thickBot="1" x14ac:dyDescent="0.25">
      <c r="A109" s="37" t="s">
        <v>29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9"/>
    </row>
    <row r="110" spans="1:12" ht="16.5" thickBot="1" x14ac:dyDescent="0.25">
      <c r="A110" s="8">
        <v>73</v>
      </c>
      <c r="B110" s="3" t="str">
        <f>B70</f>
        <v>Pórticos Bar</v>
      </c>
      <c r="C110" s="22">
        <v>1260</v>
      </c>
      <c r="D110" s="3" t="s">
        <v>2</v>
      </c>
      <c r="E110" s="23">
        <v>1350</v>
      </c>
      <c r="F110" s="3" t="str">
        <f>H70</f>
        <v>Transportes Santos</v>
      </c>
      <c r="G110" s="3">
        <v>76</v>
      </c>
      <c r="H110" s="3" t="str">
        <f>B73</f>
        <v>Fátima "A"</v>
      </c>
      <c r="I110" s="22">
        <v>1120</v>
      </c>
      <c r="J110" s="3" t="s">
        <v>2</v>
      </c>
      <c r="K110" s="23">
        <v>1025</v>
      </c>
      <c r="L110" s="3" t="str">
        <f>H73</f>
        <v>Camping Schuh</v>
      </c>
    </row>
    <row r="111" spans="1:12" ht="16.5" thickBot="1" x14ac:dyDescent="0.25">
      <c r="A111" s="8">
        <v>74</v>
      </c>
      <c r="B111" s="3" t="str">
        <f>B71</f>
        <v>Bar do Paulo</v>
      </c>
      <c r="C111" s="22">
        <v>1165</v>
      </c>
      <c r="D111" s="3" t="s">
        <v>2</v>
      </c>
      <c r="E111" s="23">
        <v>1045</v>
      </c>
      <c r="F111" s="3" t="str">
        <f>H71</f>
        <v>Bar do Lauri</v>
      </c>
      <c r="G111" s="3">
        <v>77</v>
      </c>
      <c r="H111" s="3" t="str">
        <f>B74</f>
        <v>Primavera "B"</v>
      </c>
      <c r="I111" s="22">
        <v>1015</v>
      </c>
      <c r="J111" s="3" t="s">
        <v>2</v>
      </c>
      <c r="K111" s="23">
        <v>1130</v>
      </c>
      <c r="L111" s="3" t="str">
        <f>H74</f>
        <v>Bruxos Bar</v>
      </c>
    </row>
    <row r="112" spans="1:12" ht="16.5" thickBot="1" x14ac:dyDescent="0.25">
      <c r="A112" s="8">
        <v>75</v>
      </c>
      <c r="B112" s="3" t="str">
        <f>B72</f>
        <v>Ceraçá</v>
      </c>
      <c r="C112" s="22">
        <v>1190</v>
      </c>
      <c r="D112" s="10" t="s">
        <v>2</v>
      </c>
      <c r="E112" s="22">
        <v>1000</v>
      </c>
      <c r="F112" s="3" t="str">
        <f>H72</f>
        <v>Seritec</v>
      </c>
      <c r="G112" s="3">
        <v>78</v>
      </c>
      <c r="H112" s="3" t="str">
        <f>B75</f>
        <v>Camping Lauxen</v>
      </c>
      <c r="I112" s="22">
        <v>1080</v>
      </c>
      <c r="J112" s="10" t="s">
        <v>2</v>
      </c>
      <c r="K112" s="22">
        <v>730</v>
      </c>
      <c r="L112" s="3" t="str">
        <f>H75</f>
        <v>Fátima "B"</v>
      </c>
    </row>
    <row r="113" spans="1:12" x14ac:dyDescent="0.2">
      <c r="A113" s="2"/>
      <c r="B113" s="2"/>
      <c r="C113" s="25"/>
      <c r="D113" s="11"/>
      <c r="E113" s="25"/>
      <c r="F113" s="11"/>
      <c r="G113" s="2"/>
      <c r="H113" s="2"/>
      <c r="I113" s="17"/>
      <c r="J113" s="2"/>
      <c r="K113" s="17"/>
      <c r="L113" s="2"/>
    </row>
    <row r="114" spans="1:12" ht="15.75" customHeight="1" x14ac:dyDescent="0.2">
      <c r="A114" s="45" t="s">
        <v>55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15.75" customHeight="1" x14ac:dyDescent="0.2">
      <c r="A115" s="33"/>
      <c r="B115" s="33" t="s">
        <v>57</v>
      </c>
      <c r="C115" s="33" t="s">
        <v>58</v>
      </c>
      <c r="D115" s="33" t="s">
        <v>59</v>
      </c>
      <c r="E115" s="33"/>
      <c r="F115" s="33"/>
      <c r="G115" s="33"/>
      <c r="H115" s="33" t="s">
        <v>57</v>
      </c>
      <c r="I115" s="33" t="s">
        <v>58</v>
      </c>
      <c r="J115" s="33" t="s">
        <v>59</v>
      </c>
      <c r="K115" s="33"/>
      <c r="L115" s="33"/>
    </row>
    <row r="116" spans="1:12" ht="15.75" customHeight="1" x14ac:dyDescent="0.2">
      <c r="A116" s="34" t="s">
        <v>9</v>
      </c>
      <c r="B116" s="34" t="s">
        <v>56</v>
      </c>
      <c r="C116" s="34">
        <v>15</v>
      </c>
      <c r="D116" s="34"/>
      <c r="E116" s="34"/>
      <c r="F116" s="33"/>
      <c r="G116" s="34" t="s">
        <v>9</v>
      </c>
      <c r="H116" s="34" t="s">
        <v>60</v>
      </c>
      <c r="I116" s="34">
        <v>18</v>
      </c>
      <c r="J116" s="34"/>
      <c r="K116" s="33"/>
      <c r="L116" s="33"/>
    </row>
    <row r="117" spans="1:12" x14ac:dyDescent="0.2">
      <c r="A117" s="34" t="s">
        <v>10</v>
      </c>
      <c r="B117" s="34" t="s">
        <v>52</v>
      </c>
      <c r="C117" s="11">
        <v>9</v>
      </c>
      <c r="D117" s="11">
        <v>140</v>
      </c>
      <c r="E117" s="11"/>
      <c r="F117" s="11"/>
      <c r="G117" s="34" t="s">
        <v>10</v>
      </c>
      <c r="H117" s="34" t="s">
        <v>46</v>
      </c>
      <c r="I117" s="34">
        <v>12</v>
      </c>
      <c r="J117" s="34"/>
      <c r="K117" s="17"/>
      <c r="L117" s="15"/>
    </row>
    <row r="118" spans="1:12" x14ac:dyDescent="0.2">
      <c r="A118" s="34" t="s">
        <v>11</v>
      </c>
      <c r="B118" s="34" t="s">
        <v>43</v>
      </c>
      <c r="C118" s="11">
        <v>9</v>
      </c>
      <c r="D118" s="11">
        <v>-15</v>
      </c>
      <c r="E118" s="11"/>
      <c r="F118" s="11"/>
      <c r="G118" s="34" t="s">
        <v>11</v>
      </c>
      <c r="H118" s="34" t="s">
        <v>38</v>
      </c>
      <c r="I118" s="34">
        <v>9</v>
      </c>
      <c r="J118" s="34">
        <v>95</v>
      </c>
      <c r="K118" s="31"/>
      <c r="L118" s="32"/>
    </row>
    <row r="119" spans="1:12" x14ac:dyDescent="0.2">
      <c r="A119" s="34" t="s">
        <v>12</v>
      </c>
      <c r="B119" s="34" t="s">
        <v>53</v>
      </c>
      <c r="C119" s="11">
        <v>9</v>
      </c>
      <c r="D119" s="11">
        <v>-330</v>
      </c>
      <c r="E119" s="11"/>
      <c r="F119" s="11"/>
      <c r="G119" s="34" t="s">
        <v>12</v>
      </c>
      <c r="H119" s="34" t="s">
        <v>34</v>
      </c>
      <c r="I119" s="34">
        <v>9</v>
      </c>
      <c r="J119" s="34">
        <v>-20</v>
      </c>
      <c r="K119" s="17"/>
      <c r="L119" s="15"/>
    </row>
    <row r="120" spans="1:12" x14ac:dyDescent="0.2">
      <c r="A120" s="34" t="s">
        <v>13</v>
      </c>
      <c r="B120" s="7" t="s">
        <v>42</v>
      </c>
      <c r="C120" s="7">
        <v>6</v>
      </c>
      <c r="E120" s="1"/>
      <c r="F120" s="11"/>
      <c r="G120" s="34" t="s">
        <v>13</v>
      </c>
      <c r="H120" s="34" t="s">
        <v>33</v>
      </c>
      <c r="I120" s="34">
        <v>9</v>
      </c>
      <c r="J120" s="34">
        <v>-75</v>
      </c>
      <c r="K120" s="33"/>
      <c r="L120" s="34"/>
    </row>
    <row r="121" spans="1:12" x14ac:dyDescent="0.2">
      <c r="A121" s="34" t="s">
        <v>14</v>
      </c>
      <c r="B121" s="34" t="s">
        <v>35</v>
      </c>
      <c r="C121" s="11">
        <v>3</v>
      </c>
      <c r="D121" s="11"/>
      <c r="E121" s="25"/>
      <c r="F121" s="11"/>
      <c r="G121" s="34" t="s">
        <v>14</v>
      </c>
      <c r="H121" s="34" t="s">
        <v>54</v>
      </c>
      <c r="I121" s="34">
        <v>0</v>
      </c>
      <c r="J121" s="34"/>
      <c r="K121" s="33"/>
      <c r="L121" s="34"/>
    </row>
    <row r="122" spans="1:12" x14ac:dyDescent="0.2">
      <c r="A122" s="34"/>
      <c r="B122" s="34"/>
      <c r="C122" s="25"/>
      <c r="D122" s="11"/>
      <c r="E122" s="25"/>
      <c r="F122" s="11"/>
      <c r="G122" s="34"/>
      <c r="H122" s="34"/>
      <c r="I122" s="33"/>
      <c r="J122" s="34"/>
      <c r="K122" s="33"/>
      <c r="L122" s="34"/>
    </row>
    <row r="123" spans="1:12" x14ac:dyDescent="0.2">
      <c r="A123" s="45" t="s">
        <v>61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x14ac:dyDescent="0.2">
      <c r="A124" s="2"/>
      <c r="B124" s="45" t="s">
        <v>15</v>
      </c>
      <c r="C124" s="45"/>
      <c r="D124" s="45"/>
      <c r="E124" s="45"/>
      <c r="F124" s="45"/>
      <c r="G124" s="12"/>
      <c r="H124" s="45" t="s">
        <v>16</v>
      </c>
      <c r="I124" s="45"/>
      <c r="J124" s="45"/>
      <c r="K124" s="45"/>
      <c r="L124" s="45"/>
    </row>
    <row r="125" spans="1:12" x14ac:dyDescent="0.2">
      <c r="A125" s="36"/>
      <c r="B125" s="35" t="s">
        <v>57</v>
      </c>
      <c r="C125" s="35" t="s">
        <v>58</v>
      </c>
      <c r="D125" s="35"/>
      <c r="E125" s="35"/>
      <c r="F125" s="35"/>
      <c r="G125" s="12"/>
      <c r="H125" s="35" t="s">
        <v>57</v>
      </c>
      <c r="I125" s="35" t="s">
        <v>58</v>
      </c>
      <c r="J125" s="35"/>
      <c r="K125" s="35"/>
      <c r="L125" s="35"/>
    </row>
    <row r="126" spans="1:12" ht="15" x14ac:dyDescent="0.2">
      <c r="A126" s="2" t="s">
        <v>9</v>
      </c>
      <c r="B126" s="12" t="s">
        <v>45</v>
      </c>
      <c r="C126" s="36">
        <f>E132+I132</f>
        <v>2455</v>
      </c>
      <c r="D126" s="12"/>
      <c r="E126" s="12"/>
      <c r="F126" s="12"/>
      <c r="G126" s="13" t="s">
        <v>9</v>
      </c>
      <c r="H126" s="12" t="s">
        <v>37</v>
      </c>
      <c r="I126" s="36">
        <f>E133+I133</f>
        <v>2445</v>
      </c>
      <c r="J126" s="12"/>
      <c r="K126" s="12"/>
      <c r="L126" s="12"/>
    </row>
    <row r="127" spans="1:12" ht="15" x14ac:dyDescent="0.2">
      <c r="A127" s="2" t="s">
        <v>10</v>
      </c>
      <c r="B127" s="12" t="s">
        <v>52</v>
      </c>
      <c r="C127" s="36">
        <f>E134+I134</f>
        <v>2100</v>
      </c>
      <c r="D127" s="12"/>
      <c r="E127" s="12"/>
      <c r="F127" s="12"/>
      <c r="G127" s="13" t="s">
        <v>10</v>
      </c>
      <c r="H127" s="12" t="s">
        <v>46</v>
      </c>
      <c r="I127" s="36">
        <f>E135+I135</f>
        <v>2270</v>
      </c>
      <c r="J127" s="12"/>
      <c r="K127" s="12"/>
      <c r="L127" s="12"/>
    </row>
    <row r="128" spans="1:12" ht="15" x14ac:dyDescent="0.2">
      <c r="A128" s="2" t="s">
        <v>11</v>
      </c>
      <c r="B128" s="12" t="s">
        <v>43</v>
      </c>
      <c r="C128" s="36">
        <f>C134+K134</f>
        <v>2230</v>
      </c>
      <c r="D128" s="12"/>
      <c r="E128" s="12"/>
      <c r="F128" s="12"/>
      <c r="G128" s="13" t="s">
        <v>11</v>
      </c>
      <c r="H128" s="12" t="s">
        <v>38</v>
      </c>
      <c r="I128" s="36">
        <f>C135+K135</f>
        <v>2300</v>
      </c>
      <c r="J128" s="12"/>
      <c r="K128" s="12"/>
      <c r="L128" s="12"/>
    </row>
    <row r="129" spans="1:12" ht="15" x14ac:dyDescent="0.2">
      <c r="A129" s="2" t="s">
        <v>12</v>
      </c>
      <c r="B129" s="12" t="s">
        <v>53</v>
      </c>
      <c r="C129" s="36">
        <f>C132+K132</f>
        <v>2275</v>
      </c>
      <c r="D129" s="12"/>
      <c r="E129" s="12"/>
      <c r="F129" s="12"/>
      <c r="G129" s="13" t="s">
        <v>12</v>
      </c>
      <c r="H129" s="12" t="s">
        <v>34</v>
      </c>
      <c r="I129" s="36">
        <f>C133+K133</f>
        <v>2045</v>
      </c>
      <c r="J129" s="12"/>
      <c r="K129" s="12"/>
      <c r="L129" s="12"/>
    </row>
    <row r="130" spans="1:12" ht="16.5" thickBot="1" x14ac:dyDescent="0.25">
      <c r="A130" s="2"/>
      <c r="B130" s="2"/>
      <c r="C130" s="17"/>
      <c r="D130" s="2"/>
      <c r="E130" s="17"/>
      <c r="F130" s="2"/>
      <c r="G130" s="13"/>
      <c r="H130" s="2"/>
      <c r="I130" s="17"/>
      <c r="J130" s="2"/>
      <c r="K130" s="17"/>
      <c r="L130" s="2"/>
    </row>
    <row r="131" spans="1:12" ht="16.5" thickBot="1" x14ac:dyDescent="0.25">
      <c r="A131" s="37" t="s">
        <v>30</v>
      </c>
      <c r="B131" s="38"/>
      <c r="C131" s="38"/>
      <c r="D131" s="38"/>
      <c r="E131" s="38"/>
      <c r="F131" s="38"/>
      <c r="G131" s="37" t="s">
        <v>31</v>
      </c>
      <c r="H131" s="38"/>
      <c r="I131" s="38"/>
      <c r="J131" s="38"/>
      <c r="K131" s="38"/>
      <c r="L131" s="39"/>
    </row>
    <row r="132" spans="1:12" ht="16.5" thickBot="1" x14ac:dyDescent="0.25">
      <c r="A132" s="8">
        <v>79</v>
      </c>
      <c r="B132" s="3" t="str">
        <f>B129</f>
        <v>Fátima "A"</v>
      </c>
      <c r="C132" s="22">
        <v>1065</v>
      </c>
      <c r="D132" s="3" t="s">
        <v>2</v>
      </c>
      <c r="E132" s="23">
        <v>1205</v>
      </c>
      <c r="F132" s="3" t="str">
        <f>B126</f>
        <v>Pórticos Bar</v>
      </c>
      <c r="G132" s="3">
        <v>83</v>
      </c>
      <c r="H132" s="3" t="str">
        <f>B126</f>
        <v>Pórticos Bar</v>
      </c>
      <c r="I132" s="22">
        <v>1250</v>
      </c>
      <c r="J132" s="3" t="s">
        <v>2</v>
      </c>
      <c r="K132" s="23">
        <v>1210</v>
      </c>
      <c r="L132" s="3" t="str">
        <f>B129</f>
        <v>Fátima "A"</v>
      </c>
    </row>
    <row r="133" spans="1:12" ht="16.5" thickBot="1" x14ac:dyDescent="0.25">
      <c r="A133" s="8">
        <v>80</v>
      </c>
      <c r="B133" s="3" t="str">
        <f>H129</f>
        <v>Bruxos Bar</v>
      </c>
      <c r="C133" s="22">
        <v>1105</v>
      </c>
      <c r="D133" s="3" t="s">
        <v>2</v>
      </c>
      <c r="E133" s="23">
        <v>1270</v>
      </c>
      <c r="F133" s="3" t="str">
        <f>H126</f>
        <v>Transportes Santos</v>
      </c>
      <c r="G133" s="3">
        <v>84</v>
      </c>
      <c r="H133" s="3" t="str">
        <f>H126</f>
        <v>Transportes Santos</v>
      </c>
      <c r="I133" s="22">
        <v>1175</v>
      </c>
      <c r="J133" s="3" t="s">
        <v>2</v>
      </c>
      <c r="K133" s="23">
        <v>940</v>
      </c>
      <c r="L133" s="3" t="str">
        <f>H129</f>
        <v>Bruxos Bar</v>
      </c>
    </row>
    <row r="134" spans="1:12" ht="16.5" thickBot="1" x14ac:dyDescent="0.25">
      <c r="A134" s="8">
        <v>81</v>
      </c>
      <c r="B134" s="3" t="str">
        <f>B128</f>
        <v>Bar do Paulo</v>
      </c>
      <c r="C134" s="22">
        <v>1055</v>
      </c>
      <c r="D134" s="3" t="s">
        <v>2</v>
      </c>
      <c r="E134" s="23">
        <v>1010</v>
      </c>
      <c r="F134" s="3" t="str">
        <f>B127</f>
        <v>Ceraçá</v>
      </c>
      <c r="G134" s="3">
        <v>85</v>
      </c>
      <c r="H134" s="3" t="str">
        <f>B127</f>
        <v>Ceraçá</v>
      </c>
      <c r="I134" s="22">
        <v>1090</v>
      </c>
      <c r="J134" s="3" t="s">
        <v>2</v>
      </c>
      <c r="K134" s="23">
        <v>1175</v>
      </c>
      <c r="L134" s="3" t="str">
        <f>B128</f>
        <v>Bar do Paulo</v>
      </c>
    </row>
    <row r="135" spans="1:12" ht="16.5" thickBot="1" x14ac:dyDescent="0.25">
      <c r="A135" s="8">
        <v>82</v>
      </c>
      <c r="B135" s="3" t="str">
        <f>H128</f>
        <v>Seritec</v>
      </c>
      <c r="C135" s="22">
        <v>1190</v>
      </c>
      <c r="D135" s="10" t="s">
        <v>2</v>
      </c>
      <c r="E135" s="22">
        <v>1080</v>
      </c>
      <c r="F135" s="3" t="str">
        <f>H127</f>
        <v>Camping Schuh</v>
      </c>
      <c r="G135" s="3">
        <v>86</v>
      </c>
      <c r="H135" s="3" t="str">
        <f>H127</f>
        <v>Camping Schuh</v>
      </c>
      <c r="I135" s="22">
        <v>1190</v>
      </c>
      <c r="J135" s="10" t="s">
        <v>2</v>
      </c>
      <c r="K135" s="22">
        <v>1110</v>
      </c>
      <c r="L135" s="3" t="str">
        <f>H128</f>
        <v>Seritec</v>
      </c>
    </row>
    <row r="136" spans="1:12" ht="16.5" thickBot="1" x14ac:dyDescent="0.25">
      <c r="A136" s="2"/>
      <c r="B136" s="2"/>
      <c r="C136" s="25"/>
      <c r="D136" s="11"/>
      <c r="E136" s="25"/>
      <c r="F136" s="2"/>
      <c r="G136" s="2"/>
      <c r="H136" s="2"/>
      <c r="I136" s="25"/>
      <c r="J136" s="11"/>
      <c r="K136" s="25"/>
      <c r="L136" s="2"/>
    </row>
    <row r="137" spans="1:12" ht="16.5" thickBot="1" x14ac:dyDescent="0.25">
      <c r="A137" s="40" t="s">
        <v>62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2"/>
    </row>
    <row r="138" spans="1:12" ht="16.5" thickBot="1" x14ac:dyDescent="0.25">
      <c r="A138" s="37" t="s">
        <v>32</v>
      </c>
      <c r="B138" s="38"/>
      <c r="C138" s="38"/>
      <c r="D138" s="38"/>
      <c r="E138" s="38"/>
      <c r="F138" s="38"/>
      <c r="G138" s="37" t="s">
        <v>64</v>
      </c>
      <c r="H138" s="38"/>
      <c r="I138" s="38"/>
      <c r="J138" s="38"/>
      <c r="K138" s="38"/>
      <c r="L138" s="39"/>
    </row>
    <row r="139" spans="1:12" ht="16.5" thickBot="1" x14ac:dyDescent="0.25">
      <c r="A139" s="8">
        <v>87</v>
      </c>
      <c r="B139" s="3" t="s">
        <v>38</v>
      </c>
      <c r="C139" s="22">
        <v>1125</v>
      </c>
      <c r="D139" s="3" t="s">
        <v>2</v>
      </c>
      <c r="E139" s="23">
        <v>1260</v>
      </c>
      <c r="F139" s="3" t="s">
        <v>45</v>
      </c>
      <c r="G139" s="3">
        <v>89</v>
      </c>
      <c r="H139" s="3" t="s">
        <v>45</v>
      </c>
      <c r="I139" s="22">
        <v>1300</v>
      </c>
      <c r="J139" s="3" t="s">
        <v>2</v>
      </c>
      <c r="K139" s="23">
        <v>1145</v>
      </c>
      <c r="L139" s="3" t="s">
        <v>38</v>
      </c>
    </row>
    <row r="140" spans="1:12" ht="16.5" thickBot="1" x14ac:dyDescent="0.25">
      <c r="A140" s="8">
        <v>88</v>
      </c>
      <c r="B140" s="3" t="s">
        <v>43</v>
      </c>
      <c r="C140" s="22">
        <v>1085</v>
      </c>
      <c r="D140" s="3" t="s">
        <v>2</v>
      </c>
      <c r="E140" s="23">
        <v>1205</v>
      </c>
      <c r="F140" s="3" t="s">
        <v>67</v>
      </c>
      <c r="G140" s="3">
        <v>90</v>
      </c>
      <c r="H140" s="3" t="str">
        <f>F140</f>
        <v>Transoprtes Santos</v>
      </c>
      <c r="I140" s="22">
        <v>1195</v>
      </c>
      <c r="J140" s="3" t="s">
        <v>2</v>
      </c>
      <c r="K140" s="23">
        <v>1065</v>
      </c>
      <c r="L140" s="3" t="str">
        <f>B140</f>
        <v>Bar do Paulo</v>
      </c>
    </row>
    <row r="141" spans="1:12" ht="16.5" thickBot="1" x14ac:dyDescent="0.25">
      <c r="A141" s="2"/>
      <c r="B141" s="2"/>
      <c r="C141" s="25"/>
      <c r="D141" s="11"/>
      <c r="E141" s="25"/>
      <c r="F141" s="2"/>
      <c r="G141" s="2"/>
      <c r="H141" s="2"/>
      <c r="I141" s="25"/>
      <c r="J141" s="11"/>
      <c r="K141" s="25"/>
      <c r="L141" s="2"/>
    </row>
    <row r="142" spans="1:12" ht="16.5" thickBot="1" x14ac:dyDescent="0.25">
      <c r="A142" s="40" t="s">
        <v>63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2"/>
    </row>
    <row r="143" spans="1:12" ht="16.5" thickBot="1" x14ac:dyDescent="0.25">
      <c r="A143" s="37" t="s">
        <v>65</v>
      </c>
      <c r="B143" s="38"/>
      <c r="C143" s="38"/>
      <c r="D143" s="38"/>
      <c r="E143" s="38"/>
      <c r="F143" s="38"/>
      <c r="G143" s="37" t="s">
        <v>66</v>
      </c>
      <c r="H143" s="38"/>
      <c r="I143" s="38"/>
      <c r="J143" s="38"/>
      <c r="K143" s="38"/>
      <c r="L143" s="39"/>
    </row>
    <row r="144" spans="1:12" ht="16.5" thickBot="1" x14ac:dyDescent="0.25">
      <c r="A144" s="8">
        <v>91</v>
      </c>
      <c r="B144" s="3" t="str">
        <f>L140</f>
        <v>Bar do Paulo</v>
      </c>
      <c r="C144" s="22"/>
      <c r="D144" s="3" t="s">
        <v>2</v>
      </c>
      <c r="E144" s="23"/>
      <c r="F144" s="3" t="str">
        <f>L139</f>
        <v>Seritec</v>
      </c>
      <c r="G144" s="3">
        <v>93</v>
      </c>
      <c r="H144" s="3" t="str">
        <f>F144</f>
        <v>Seritec</v>
      </c>
      <c r="I144" s="22"/>
      <c r="J144" s="3" t="s">
        <v>2</v>
      </c>
      <c r="K144" s="23"/>
      <c r="L144" s="3" t="str">
        <f>B144</f>
        <v>Bar do Paulo</v>
      </c>
    </row>
    <row r="145" spans="1:12" ht="16.5" thickBot="1" x14ac:dyDescent="0.25">
      <c r="A145" s="8">
        <v>92</v>
      </c>
      <c r="B145" s="3" t="str">
        <f>H140</f>
        <v>Transoprtes Santos</v>
      </c>
      <c r="C145" s="22"/>
      <c r="D145" s="3" t="s">
        <v>2</v>
      </c>
      <c r="E145" s="23"/>
      <c r="F145" s="3" t="str">
        <f>H139</f>
        <v>Pórticos Bar</v>
      </c>
      <c r="G145" s="3">
        <v>94</v>
      </c>
      <c r="H145" s="3" t="str">
        <f>F145</f>
        <v>Pórticos Bar</v>
      </c>
      <c r="I145" s="22"/>
      <c r="J145" s="3" t="s">
        <v>2</v>
      </c>
      <c r="K145" s="23"/>
      <c r="L145" s="3" t="str">
        <f>B145</f>
        <v>Transoprtes Santos</v>
      </c>
    </row>
  </sheetData>
  <mergeCells count="86">
    <mergeCell ref="A57:B57"/>
    <mergeCell ref="C57:F57"/>
    <mergeCell ref="C42:F42"/>
    <mergeCell ref="G42:I42"/>
    <mergeCell ref="H60:L60"/>
    <mergeCell ref="A52:L52"/>
    <mergeCell ref="B53:F53"/>
    <mergeCell ref="H53:L53"/>
    <mergeCell ref="A50:B50"/>
    <mergeCell ref="C50:F50"/>
    <mergeCell ref="G50:I50"/>
    <mergeCell ref="J50:L50"/>
    <mergeCell ref="A59:L59"/>
    <mergeCell ref="B60:F60"/>
    <mergeCell ref="A37:L37"/>
    <mergeCell ref="B38:F38"/>
    <mergeCell ref="H38:L38"/>
    <mergeCell ref="A45:L45"/>
    <mergeCell ref="B46:F46"/>
    <mergeCell ref="H46:L46"/>
    <mergeCell ref="G21:I21"/>
    <mergeCell ref="J21:L21"/>
    <mergeCell ref="G57:I57"/>
    <mergeCell ref="J57:L57"/>
    <mergeCell ref="A1:L1"/>
    <mergeCell ref="A3:B3"/>
    <mergeCell ref="G3:H3"/>
    <mergeCell ref="A28:B28"/>
    <mergeCell ref="C28:F28"/>
    <mergeCell ref="G28:I28"/>
    <mergeCell ref="J28:L28"/>
    <mergeCell ref="A35:B35"/>
    <mergeCell ref="C35:F35"/>
    <mergeCell ref="G35:I35"/>
    <mergeCell ref="J35:L35"/>
    <mergeCell ref="A42:B42"/>
    <mergeCell ref="H68:L68"/>
    <mergeCell ref="B72:F72"/>
    <mergeCell ref="H72:L72"/>
    <mergeCell ref="A83:L83"/>
    <mergeCell ref="A13:L13"/>
    <mergeCell ref="B17:F17"/>
    <mergeCell ref="H17:L17"/>
    <mergeCell ref="A16:L16"/>
    <mergeCell ref="A23:L23"/>
    <mergeCell ref="B24:F24"/>
    <mergeCell ref="H24:L24"/>
    <mergeCell ref="A30:L30"/>
    <mergeCell ref="B31:F31"/>
    <mergeCell ref="H31:L31"/>
    <mergeCell ref="A21:B21"/>
    <mergeCell ref="C21:F21"/>
    <mergeCell ref="B124:F124"/>
    <mergeCell ref="H124:L124"/>
    <mergeCell ref="B73:F73"/>
    <mergeCell ref="B74:F74"/>
    <mergeCell ref="B75:F75"/>
    <mergeCell ref="H73:L73"/>
    <mergeCell ref="H74:L74"/>
    <mergeCell ref="H75:L75"/>
    <mergeCell ref="B71:F71"/>
    <mergeCell ref="H70:L70"/>
    <mergeCell ref="H71:L71"/>
    <mergeCell ref="A77:L77"/>
    <mergeCell ref="A114:L114"/>
    <mergeCell ref="A142:L142"/>
    <mergeCell ref="A143:F143"/>
    <mergeCell ref="G143:L143"/>
    <mergeCell ref="J42:L42"/>
    <mergeCell ref="A109:L109"/>
    <mergeCell ref="A123:L123"/>
    <mergeCell ref="A97:L97"/>
    <mergeCell ref="A103:L103"/>
    <mergeCell ref="A91:L91"/>
    <mergeCell ref="A64:B64"/>
    <mergeCell ref="C64:F64"/>
    <mergeCell ref="G64:I64"/>
    <mergeCell ref="J64:L64"/>
    <mergeCell ref="A66:L66"/>
    <mergeCell ref="B68:F68"/>
    <mergeCell ref="B70:F70"/>
    <mergeCell ref="A131:F131"/>
    <mergeCell ref="G131:L131"/>
    <mergeCell ref="A137:L137"/>
    <mergeCell ref="A138:F138"/>
    <mergeCell ref="G138:L138"/>
  </mergeCells>
  <pageMargins left="0.51181102362204722" right="0.51181102362204722" top="0.59055118110236227" bottom="0.59055118110236227" header="0.31496062992125984" footer="0.31496062992125984"/>
  <pageSetup paperSize="9" scale="7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jogos 48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2016-02-29T17:31:02Z</cp:lastPrinted>
  <dcterms:created xsi:type="dcterms:W3CDTF">2015-10-02T13:28:01Z</dcterms:created>
  <dcterms:modified xsi:type="dcterms:W3CDTF">2016-04-04T14:30:59Z</dcterms:modified>
</cp:coreProperties>
</file>